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cia.cifuentes\Documents\TODOS ARCHIVOS\2023\MUNICIPALIDADES\FINAL\"/>
    </mc:Choice>
  </mc:AlternateContent>
  <xr:revisionPtr revIDLastSave="2" documentId="13_ncr:1_{53859533-C714-4A96-8A42-1B9CC6C404F4}" xr6:coauthVersionLast="47" xr6:coauthVersionMax="47" xr10:uidLastSave="{6D5D23FC-A102-4C1F-97D4-8F0056C70638}"/>
  <bookViews>
    <workbookView xWindow="-120" yWindow="-120" windowWidth="29040" windowHeight="15840" firstSheet="6" activeTab="2" xr2:uid="{00000000-000D-0000-FFFF-FFFF00000000}"/>
  </bookViews>
  <sheets>
    <sheet name="Contenido" sheetId="24" r:id="rId1"/>
    <sheet name="0_Cat_produc_SIPLANGL_2023" sheetId="57" r:id="rId2"/>
    <sheet name="1_PEI_POM_APoblación " sheetId="51" r:id="rId3"/>
    <sheet name="2_Analisis_actores" sheetId="46" r:id="rId4"/>
    <sheet name="3_Disponibilidad Financiera" sheetId="17" r:id="rId5"/>
    <sheet name="4. POA (generado_en_SIPLAN_GL)" sheetId="55" r:id="rId6"/>
    <sheet name="5_Estructura programatica" sheetId="28" r:id="rId7"/>
  </sheets>
  <externalReferences>
    <externalReference r:id="rId8"/>
    <externalReference r:id="rId9"/>
  </externalReferences>
  <definedNames>
    <definedName name="DPSE_21">#REF!</definedName>
    <definedName name="DPSE25">#REF!</definedName>
    <definedName name="PobRenap" localSheetId="2">'[1]2.4C_Proyección_Población'!#REF!</definedName>
    <definedName name="PobRenap" localSheetId="5">'[1]2.4C_Proyección_Población'!#REF!</definedName>
    <definedName name="PobRenap">'[1]2.4C_Proyección_Población'!#REF!</definedName>
    <definedName name="POBT17" localSheetId="2">'[2]2.4C_Proyección_Población'!#REF!</definedName>
    <definedName name="POBT17" localSheetId="5">'[2]2.4C_Proyección_Población'!#REF!</definedName>
    <definedName name="POBT17">'[2]2.4C_Proyección_Población'!#REF!</definedName>
    <definedName name="POBTOT17" localSheetId="2">'[1]2.4C_Proyección_Población'!#REF!</definedName>
    <definedName name="POBTOT17" localSheetId="5">'[1]2.4C_Proyección_Población'!#REF!</definedName>
    <definedName name="POBTOT17">'[1]2.4C_Proyección_Población'!#REF!</definedName>
    <definedName name="Totp16" localSheetId="2">#REF!</definedName>
    <definedName name="Totp16" localSheetId="5">#REF!</definedName>
    <definedName name="Totp16">#REF!</definedName>
    <definedName name="Totpob16" localSheetId="2">'[2]2.4C_Proyección_Población'!#REF!</definedName>
    <definedName name="Totpob16" localSheetId="5">'[2]2.4C_Proyección_Población'!#REF!</definedName>
    <definedName name="Totpob16">'[2]2.4C_Proyección_Población'!#REF!</definedName>
    <definedName name="Tpob16" localSheetId="2">'[1]2.4C_Proyección_Población'!#REF!</definedName>
    <definedName name="Tpob16" localSheetId="5">'[1]2.4C_Proyección_Población'!#REF!</definedName>
    <definedName name="Tpob16">'[1]2.4C_Proyección_Población'!#REF!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58" i="51" l="1"/>
  <c r="AI58" i="51"/>
  <c r="AG58" i="51"/>
  <c r="AE58" i="51"/>
  <c r="AC58" i="51"/>
  <c r="AA58" i="51"/>
  <c r="A20" i="57"/>
  <c r="A21" i="57" s="1"/>
  <c r="A22" i="57" s="1"/>
  <c r="A23" i="57" s="1"/>
  <c r="A24" i="57" s="1"/>
  <c r="A25" i="57" s="1"/>
  <c r="A26" i="57" s="1"/>
  <c r="A27" i="57" s="1"/>
  <c r="A9" i="57"/>
  <c r="A10" i="57" s="1"/>
  <c r="A11" i="57" s="1"/>
  <c r="A12" i="57" s="1"/>
  <c r="A13" i="57" s="1"/>
  <c r="A14" i="57" s="1"/>
  <c r="A15" i="57" s="1"/>
  <c r="A16" i="57" s="1"/>
  <c r="A17" i="57" s="1"/>
  <c r="A18" i="57" s="1"/>
  <c r="A4" i="57"/>
  <c r="A5" i="57" s="1"/>
  <c r="A6" i="57" s="1"/>
  <c r="A7" i="57" s="1"/>
  <c r="AK58" i="51" l="1"/>
  <c r="A29" i="57"/>
  <c r="A28" i="57"/>
  <c r="A30" i="57" s="1"/>
  <c r="A31" i="57" s="1"/>
  <c r="A32" i="57" s="1"/>
  <c r="A33" i="57" s="1"/>
  <c r="A34" i="57" s="1"/>
  <c r="A35" i="57" s="1"/>
  <c r="A36" i="57" s="1"/>
  <c r="A37" i="57" s="1"/>
  <c r="A38" i="57" s="1"/>
  <c r="A39" i="57" s="1"/>
  <c r="A40" i="57" s="1"/>
  <c r="A41" i="57" s="1"/>
  <c r="A42" i="57" s="1"/>
  <c r="A43" i="57" s="1"/>
  <c r="A44" i="57" s="1"/>
  <c r="A45" i="57" s="1"/>
  <c r="A46" i="57" s="1"/>
  <c r="A47" i="57" s="1"/>
  <c r="A48" i="57" s="1"/>
  <c r="A49" i="57" s="1"/>
  <c r="A50" i="57" s="1"/>
  <c r="A51" i="57" s="1"/>
  <c r="A52" i="57" s="1"/>
  <c r="A53" i="57" s="1"/>
  <c r="A54" i="57" s="1"/>
  <c r="A55" i="57" s="1"/>
  <c r="A56" i="57" s="1"/>
  <c r="A57" i="57" s="1"/>
  <c r="A58" i="57" s="1"/>
  <c r="A59" i="57" s="1"/>
  <c r="A60" i="57" s="1"/>
  <c r="A61" i="57" s="1"/>
  <c r="A62" i="57" s="1"/>
  <c r="A63" i="57" s="1"/>
  <c r="A64" i="57" s="1"/>
  <c r="A65" i="57" s="1"/>
  <c r="A66" i="57" s="1"/>
  <c r="A67" i="57" s="1"/>
  <c r="A68" i="57" s="1"/>
  <c r="A69" i="57" s="1"/>
  <c r="A70" i="57" s="1"/>
  <c r="A71" i="57" s="1"/>
  <c r="A72" i="57" s="1"/>
  <c r="A73" i="57" s="1"/>
  <c r="A74" i="57" s="1"/>
  <c r="A75" i="57" s="1"/>
  <c r="A76" i="57" s="1"/>
  <c r="A77" i="57" s="1"/>
  <c r="A78" i="57" s="1"/>
  <c r="A79" i="57" s="1"/>
  <c r="A80" i="57" s="1"/>
  <c r="A81" i="57" s="1"/>
  <c r="A82" i="57" s="1"/>
  <c r="A83" i="57" s="1"/>
  <c r="A84" i="57" s="1"/>
  <c r="A85" i="57" s="1"/>
  <c r="A86" i="57" s="1"/>
  <c r="A87" i="57" s="1"/>
  <c r="AC14" i="55"/>
  <c r="AE14" i="55"/>
  <c r="X34" i="55"/>
  <c r="Q34" i="55" s="1"/>
  <c r="AA34" i="55"/>
  <c r="AC34" i="55"/>
  <c r="AE34" i="55"/>
  <c r="S58" i="51" l="1"/>
  <c r="Y34" i="55"/>
  <c r="R34" i="55" s="1"/>
  <c r="Y14" i="55"/>
  <c r="R14" i="55"/>
  <c r="Y35" i="55"/>
  <c r="R35" i="55" l="1"/>
  <c r="AJ45" i="51" l="1"/>
  <c r="AE45" i="51"/>
  <c r="AC45" i="51"/>
  <c r="AK45" i="51" l="1"/>
  <c r="AJ44" i="51"/>
  <c r="AK44" i="51"/>
  <c r="AK56" i="51" l="1"/>
  <c r="AK59" i="51" s="1"/>
  <c r="B35" i="17" l="1"/>
  <c r="B27" i="17"/>
  <c r="C24" i="17"/>
  <c r="E23" i="17"/>
  <c r="C23" i="17"/>
  <c r="E22" i="17"/>
  <c r="C22" i="17"/>
  <c r="E21" i="17"/>
  <c r="C21" i="17"/>
  <c r="E20" i="17"/>
  <c r="C20" i="17"/>
  <c r="E19" i="17"/>
  <c r="C19" i="17"/>
  <c r="E18" i="17"/>
  <c r="C18" i="17"/>
  <c r="E17" i="17"/>
  <c r="C17" i="17"/>
  <c r="B37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Segeplan</author>
  </authors>
  <commentList>
    <comment ref="A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Segeplan:</t>
        </r>
        <r>
          <rPr>
            <sz val="8"/>
            <color indexed="81"/>
            <rFont val="Tahoma"/>
            <family val="2"/>
          </rPr>
          <t xml:space="preserve">
Una municipalidad recibe 1.50% 
</t>
        </r>
      </text>
    </comment>
    <comment ref="A24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Segeplan:</t>
        </r>
        <r>
          <rPr>
            <sz val="8"/>
            <color indexed="81"/>
            <rFont val="Tahoma"/>
            <family val="2"/>
          </rPr>
          <t xml:space="preserve">
50% del total del impuesto son para las municipalidades</t>
        </r>
      </text>
    </comment>
  </commentList>
</comments>
</file>

<file path=xl/sharedStrings.xml><?xml version="1.0" encoding="utf-8"?>
<sst xmlns="http://schemas.openxmlformats.org/spreadsheetml/2006/main" count="1199" uniqueCount="543">
  <si>
    <t>Herramientas metodológicas para integración del PEI 2021-2025  y POM 2023-2027 y POA 2023</t>
  </si>
  <si>
    <r>
      <rPr>
        <b/>
        <sz val="12"/>
        <color theme="1"/>
        <rFont val="Calibri"/>
        <family val="2"/>
        <scheme val="minor"/>
      </rPr>
      <t>Catálogo de productos:</t>
    </r>
    <r>
      <rPr>
        <sz val="12"/>
        <color theme="1"/>
        <rFont val="Calibri"/>
        <family val="2"/>
        <scheme val="minor"/>
      </rPr>
      <t xml:space="preserve"> Describe los productos de competencia propia y competencia delegada de las municipalidades vinculados con los ejes del Plan Nacional de Desarrollo K'atun 2032,  Prioridades Nacionales de Desarrollo,  Metas Estratégicas de Desarrollo (MED), Resultados Estratégicos de Desarrollo (RED) y/o Resultados Institucional y la Polìtica General de Gobierno 2020-2024.  </t>
    </r>
  </si>
  <si>
    <r>
      <rPr>
        <b/>
        <sz val="12"/>
        <color theme="1"/>
        <rFont val="Calibri"/>
        <family val="2"/>
        <scheme val="minor"/>
      </rPr>
      <t>PEI POM Población</t>
    </r>
    <r>
      <rPr>
        <sz val="12"/>
        <color theme="1"/>
        <rFont val="Calibri"/>
        <family val="2"/>
        <scheme val="minor"/>
      </rPr>
      <t>:  Esta hoja contiene la información para el Plan Estratégico Institucional (PEI) 2021-2025, según las prioridades que la Municipalidad haya establecido para el período 2023-2027. Asimismo, se agrega el análisis de población, tomando como base los productos que la municipalidad incluirá en su programación multianual (POM), es decir, a qué población va atender la municipalidad  durante el período.</t>
    </r>
  </si>
  <si>
    <r>
      <rPr>
        <b/>
        <sz val="12"/>
        <color theme="1"/>
        <rFont val="Calibri"/>
        <family val="2"/>
        <scheme val="minor"/>
      </rPr>
      <t>Análisis de actores:</t>
    </r>
    <r>
      <rPr>
        <sz val="12"/>
        <color theme="1"/>
        <rFont val="Calibri"/>
        <family val="2"/>
        <scheme val="minor"/>
      </rPr>
      <t xml:space="preserve"> tiene el propósito de identificar que actores son relevantes para la gestión de la municipalidad, con cuales la municipalidad puede establecer acciones de coordinación y cuales contribuyen a las actividades que la municipalidad realizará durante el período.</t>
    </r>
  </si>
  <si>
    <r>
      <t xml:space="preserve">Disponibilidad financiera: </t>
    </r>
    <r>
      <rPr>
        <sz val="12"/>
        <color theme="1"/>
        <rFont val="Calibri"/>
        <family val="2"/>
        <scheme val="minor"/>
      </rPr>
      <t>contiene la información financiera que sirve de base para la programación del año siguiente, 2023.</t>
    </r>
  </si>
  <si>
    <r>
      <rPr>
        <b/>
        <sz val="12"/>
        <color theme="1"/>
        <rFont val="Calibri"/>
        <family val="2"/>
        <scheme val="minor"/>
      </rPr>
      <t>POA:</t>
    </r>
    <r>
      <rPr>
        <sz val="12"/>
        <color theme="1"/>
        <rFont val="Calibri"/>
        <family val="2"/>
        <scheme val="minor"/>
      </rPr>
      <t xml:space="preserve"> Esta matriz contiene la información desagregada para la programación de los productos e intervenciones (actividades y proyectos) que la municipalidad realizará para el 2023.</t>
    </r>
  </si>
  <si>
    <r>
      <rPr>
        <b/>
        <sz val="12"/>
        <color theme="1"/>
        <rFont val="Calibri"/>
        <family val="2"/>
        <scheme val="minor"/>
      </rPr>
      <t>Estructura programática</t>
    </r>
    <r>
      <rPr>
        <sz val="12"/>
        <color theme="1"/>
        <rFont val="Calibri"/>
        <family val="2"/>
        <scheme val="minor"/>
      </rPr>
      <t>: es la vinculación de las prioridades que derivan del Plan Estratégico Institucional  con la estructura del presupuesto, por medio de la cual se asignarán los recursos financieros para llevar a cabo la programación correspondiente al año 2023.</t>
    </r>
  </si>
  <si>
    <r>
      <rPr>
        <b/>
        <sz val="14"/>
        <color theme="1"/>
        <rFont val="Calibri"/>
        <family val="2"/>
        <scheme val="minor"/>
      </rPr>
      <t xml:space="preserve">Observaciones 
</t>
    </r>
    <r>
      <rPr>
        <sz val="14"/>
        <color theme="1"/>
        <rFont val="Calibri"/>
        <family val="2"/>
        <scheme val="minor"/>
      </rPr>
      <t xml:space="preserve">
Para la Planificación Estratégica Institucional (PEI 2021-2025), las municipalidades donde</t>
    </r>
    <r>
      <rPr>
        <b/>
        <sz val="14"/>
        <color theme="1"/>
        <rFont val="Calibri"/>
        <family val="2"/>
        <scheme val="minor"/>
      </rPr>
      <t xml:space="preserve"> su municipio cuenta con PDM-OT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actualizado</t>
    </r>
    <r>
      <rPr>
        <sz val="14"/>
        <color theme="1"/>
        <rFont val="Calibri"/>
        <family val="2"/>
        <scheme val="minor"/>
      </rPr>
      <t xml:space="preserve">, deberán utilizar dicho documento como insumo para el análisis en las presentes herramientas.  
Para la Planificación Estratégica Institucional (PEI 2021-2025), las Municipalidades donde su municipio </t>
    </r>
    <r>
      <rPr>
        <b/>
        <sz val="14"/>
        <color theme="1"/>
        <rFont val="Calibri"/>
        <family val="2"/>
        <scheme val="minor"/>
      </rPr>
      <t>aún no cuenta con PDM-OT actualizado</t>
    </r>
    <r>
      <rPr>
        <sz val="14"/>
        <color theme="1"/>
        <rFont val="Calibri"/>
        <family val="2"/>
        <scheme val="minor"/>
      </rPr>
      <t>, deberán retomar los programas y objetivos estratégicos del PDM vigente y los resultados municipales que se definieron el año anterior, para plantear la meta para los siguientes cinco años.
S</t>
    </r>
    <r>
      <rPr>
        <b/>
        <sz val="14"/>
        <color theme="1"/>
        <rFont val="Calibri"/>
        <family val="2"/>
        <scheme val="minor"/>
      </rPr>
      <t xml:space="preserve">i hubieran modificaciones por parte de la municipalidad en la Planificación Estratégica Institucional (PEI 2021-2025), se deberá realizar en la ficha 1_PEI_POM_APoblación de estas herramientas y deberá reportarse los cambios en el documento narrativo.  </t>
    </r>
    <r>
      <rPr>
        <sz val="14"/>
        <color theme="1"/>
        <rFont val="Calibri"/>
        <family val="2"/>
        <scheme val="minor"/>
      </rPr>
      <t xml:space="preserve">
Otra recomendación importante es la selección de la Prioridad Nacional de Desarrolo a la cual se vincularán las intervenciones de la municipalidad, para el período 2023-2027, para ello, tomarán de base la hoja 0_catálogo_productos SIPLAN GL que tiene la información detallada y su vinculación PND-Prioridades-MED-RED.
 Los registros de POM 2023-2027 y POA 2023, se deben realizar en SIPLAN GL, el cual estará habilitado para el efecto, generara los reportes correspondientes.</t>
    </r>
  </si>
  <si>
    <t>CATALOGO DE PRODUCTOS 2023-2027 (MUNICIPALIDADES)</t>
  </si>
  <si>
    <t xml:space="preserve">No. </t>
  </si>
  <si>
    <t>EJE K'ATUN (1)</t>
  </si>
  <si>
    <t>PRIORIDAD NACIONAL DE DESARROLLO (2)</t>
  </si>
  <si>
    <t>META ESTRATÉGICA DE DESARROLLO (3)</t>
  </si>
  <si>
    <t>RESULTADO ESTRATEGICO DE DESARROLLO (RED) (4)</t>
  </si>
  <si>
    <t>RESULTADO INSTITUCIONAL (RI) (5)</t>
  </si>
  <si>
    <t>PILAR PGG 2020-2024 (6)</t>
  </si>
  <si>
    <t>Meta PGG-2020-2024 (**)</t>
  </si>
  <si>
    <t>OBJETIVO SECTORIAL PGG 2020-2024 (7)</t>
  </si>
  <si>
    <t>PRODUCTOS (8)</t>
  </si>
  <si>
    <t>UNIDAD DE MEDIDA (9)</t>
  </si>
  <si>
    <t>COMPETENCIA PROPIA (10)</t>
  </si>
  <si>
    <t>COMPETENCIA DELEGADA (11)</t>
  </si>
  <si>
    <t>INSTITUCIÓN RECTORA (COMPETENCIA DELEGADA)  (12)</t>
  </si>
  <si>
    <t>Bienestar para la Gente</t>
  </si>
  <si>
    <t>Seguridad alimentaria y nutricional</t>
  </si>
  <si>
    <t>Para el año 2032, reducir en no menos de 25 puntos porcentuales la desnutrición crónica en niños y niñas menores de cinco años de los pueblos Maya, Xinka y Garífuna, y la no indígena con énfasis en el área rural.</t>
  </si>
  <si>
    <t>Para el 2024, se ha disminuido la prevalencia de desnutrición crónica en niñas y niños menores de cinco años en 13.23 puntos porcentuales (De 46.5% en 2015 a 33.27% en 2024)</t>
  </si>
  <si>
    <t>4.2 DESARROLLO SOCIAL</t>
  </si>
  <si>
    <r>
      <t xml:space="preserve">4.2.2.1 Mejorar la calidad de vida de los guatemaltecos, especialmente de los grupos más vulnerables y familias que se encuentran en estado de pobreza y pobreza extrema, por medio de la provisión y facilitación efectiva y oportuna de la infraestructura social priorizada en educación, salud, nutrición y vivienda popular. </t>
    </r>
    <r>
      <rPr>
        <b/>
        <sz val="11"/>
        <color theme="1"/>
        <rFont val="Calibri"/>
        <family val="2"/>
        <scheme val="minor"/>
      </rPr>
      <t>(Acciones en materia de Nutrición)</t>
    </r>
  </si>
  <si>
    <t xml:space="preserve">Mujeres en el área rural con buenas prácticas para el hogar </t>
  </si>
  <si>
    <t>Persona</t>
  </si>
  <si>
    <t>x</t>
  </si>
  <si>
    <t>MAGA</t>
  </si>
  <si>
    <t xml:space="preserve">Personas asistidas para producción de alimentos de autoconsumo </t>
  </si>
  <si>
    <t xml:space="preserve">Persona </t>
  </si>
  <si>
    <t xml:space="preserve">Para el 2024, se ha disminuido la prevalencia de desnutrición crónica en niñas y niños menores de cinco años en 13.23 puntos porcentuales (De 46.5% en 2015 a 33.27% en 2024) </t>
  </si>
  <si>
    <t>M26 Para el año 2023 se redujo la tasa de desnutricion cronica en 7 puntos porcentuales</t>
  </si>
  <si>
    <t>Promotores (as) y agricultores (as) de infra y susbsistencia con mejoras en sus sistemas productivos en apoyo a la economía familiar</t>
  </si>
  <si>
    <t>Familias de agricultura familiar con niños menores de dos años de edad incrementan su disponibilidad y consumo de alimentos para la prevención de la desnutrición crónica</t>
  </si>
  <si>
    <t xml:space="preserve">familia </t>
  </si>
  <si>
    <t>Entrega de alimentos a familias por acciones en la comunidad, por riesgo y damnificados por eventos climáticos y desastres naturales, a población vulnerable</t>
  </si>
  <si>
    <t>ración</t>
  </si>
  <si>
    <t>Acceso a servicios de salud</t>
  </si>
  <si>
    <t>Lograr la cobertura sanitaria universal, en particular la protección contra los riesgos financieros, el acceso a servicios de salud, esenciales de calidad y el acceso a medicamentos y vacunas seguras, eficaces, asequibles y de calidad para todos.</t>
  </si>
  <si>
    <t>Para el 2024, se ha disminuido la tasa de mortalidad en la niñez en 5 puntos por cada mil nacidos vivos  (De 25 muertes en 2018 a 20 muertes por cada mil nacidos vivos en 2024)</t>
  </si>
  <si>
    <t>M21 Para el año 2023 se redujo la tasa de mortalidad infantil en 10 puntos porcentuales</t>
  </si>
  <si>
    <t>Niño y niña menor de 5 años con monitoreo de crecimiento</t>
  </si>
  <si>
    <t xml:space="preserve">persona </t>
  </si>
  <si>
    <t>MSPAS</t>
  </si>
  <si>
    <t>Niño y niña menor de 5 años con suplementación de micronutrientes</t>
  </si>
  <si>
    <t xml:space="preserve">Niño y niña de 1 año a menor de 5 años, con desparasitación </t>
  </si>
  <si>
    <t>Para el 2024, se ha disminuido la razón de mortalidad materna en 90 muertes por cada cien mil nacidos vivos  (De 108 muertes en 2018, a 90 muertes por cada cien mil nacidos vivos en 2024) (MSPAS)</t>
  </si>
  <si>
    <t>M20 Para el año 2023  se redujo la razòn de la mortalidad materna en 14.4 puntos porcentuales.</t>
  </si>
  <si>
    <t xml:space="preserve">Mujer que recibe atención prenatal oportuna </t>
  </si>
  <si>
    <r>
      <t xml:space="preserve">4.2.2.1 Mejorar la calidad de vida de los guatemaltecos, especialmente de los grupos más vulnerables y familias que se encuentran en estado de pobreza y pobreza extrema, por medio de la provisión y facilitación efectiva y oportuna de la infraestructura social priorizada en educación, salud, nutrición y vivienda popular. </t>
    </r>
    <r>
      <rPr>
        <b/>
        <sz val="11"/>
        <color theme="1"/>
        <rFont val="Calibri"/>
        <family val="2"/>
        <scheme val="minor"/>
      </rPr>
      <t xml:space="preserve">(Acciones en materia de SALUD) </t>
    </r>
  </si>
  <si>
    <t>Construcción, ampliación y mejoramiento de centros de convergencia, centros y puestos de salud, maternidades periféricas, centro de atención permanente y centro de atención integral materno infantil</t>
  </si>
  <si>
    <t>m2</t>
  </si>
  <si>
    <t xml:space="preserve">MSPAS </t>
  </si>
  <si>
    <t>Madre de niño y niña menor de 5 años, que recibe consejería sobre prácticas para el cuidado infantil</t>
  </si>
  <si>
    <t>Para el 2024, se ha disminuido la razón de mortalidad materna en 90 muertes por cada cien mil nacidos vivos  (De 108 muertes en 2018, a 90 muertes por cada cien mil nacidos vividos en 2024).</t>
  </si>
  <si>
    <t xml:space="preserve">Población con acceso a métodos de planificación familiar </t>
  </si>
  <si>
    <t>Mujer embarazada y madre lactante con alimentación complementaria</t>
  </si>
  <si>
    <t>Educación</t>
  </si>
  <si>
    <t>Para 2030, velar porque todas las niñas y todos los niños tengan una enseñanza primaria y secundaria completa, gratuita, equitativa y de calidad que produzca resultados de aprendizajes pertinentes y efectivos.</t>
  </si>
  <si>
    <t>Para el 2024, se incrementó en 4.6 puntos porcentuales la población que alcanza el nivel de lectura y en 3.53 puntos porcentuales la población que alcanza el nivel de matemática en niños y niñas del sexto grado del nivel primario, (de 40.40% en lectura en 2014 a 45 % a 2024 y de 44.47% en matemática a 48% a 2024).</t>
  </si>
  <si>
    <r>
      <t xml:space="preserve">4.2.2.1 Mejorar la calidad de vida de los guatemaltecos, especialmente de los grupos más vulnerables y familias que se encuentran en estado de pobreza y pobreza extrema, por medio de la provisión y facilitación efectiva y oportuna de la infraestructura social priorizada en educación, salud, nutrición y vivienda popular. </t>
    </r>
    <r>
      <rPr>
        <b/>
        <sz val="11"/>
        <color theme="1"/>
        <rFont val="Calibri"/>
        <family val="2"/>
        <scheme val="minor"/>
      </rPr>
      <t xml:space="preserve">(Acciones en materia de EDUCACIÓN) </t>
    </r>
  </si>
  <si>
    <t xml:space="preserve">Estudiantes de primaria bilingüe atendidos en el sistema escolar </t>
  </si>
  <si>
    <t>persona</t>
  </si>
  <si>
    <t>MINEDUC</t>
  </si>
  <si>
    <t xml:space="preserve">Estudiantes de primaria monolingue  atendidos en el sistema escolar </t>
  </si>
  <si>
    <t xml:space="preserve">M16-Para el año 2023 se ha incrementado la inversión en servicios de alimentación escolar en Q 830.4 </t>
  </si>
  <si>
    <t>Niños y niñas del nivel primario atendidos con alimentación escolar</t>
  </si>
  <si>
    <t>Para el 2024 se ha incrementado la tasa de variación acumulada de la matricula oficial de preprimaria a 6.5% (de 2.2% en 2020 a 6.5% en 2024) Resultado Institucional.</t>
  </si>
  <si>
    <t xml:space="preserve">Estudiantes del nivel preprimario atendidos en el sistema escolar </t>
  </si>
  <si>
    <t>Bienestar para la Gente-</t>
  </si>
  <si>
    <t xml:space="preserve">20 APOYO PARA EL CONSUMO ADECUADO DE ALIMENTOS </t>
  </si>
  <si>
    <t>Niños y niñas del nivel preprimario atendidos con alimentación escolar</t>
  </si>
  <si>
    <t xml:space="preserve">18 EDUCACIÓN INICIAL </t>
  </si>
  <si>
    <t xml:space="preserve">Para el 2023, se ha incrementado la atención a niños con desarrollo integral temprano en 8.6 puntos </t>
  </si>
  <si>
    <t xml:space="preserve">Niños de primera infancia atendidos en aprendizaje temprano </t>
  </si>
  <si>
    <t>Para el 2024, se incrementó en 05 puntos porcentuales la población que alcanza el nivel de lectura y en 03 puntos porcentuales la población que alcanza el nivel de matemática en jóvenes del tercer grado del ciclo básico del nivel medio, (de 15% en lectura en 2013 a 20% a 2024 y de 18% en matemática a 21% a 2024).</t>
  </si>
  <si>
    <t>Estudiantes del ciclo básico atendidos en el sistema escolar</t>
  </si>
  <si>
    <t>Estudiantes del ciclo básico por telesecundaria atendidos en el sistema escolar</t>
  </si>
  <si>
    <t>SIN MED ASOCIADA</t>
  </si>
  <si>
    <t>Para el 2024 se ha incrementado la tasa de promoción de los estudiantes en el nivel medio, ciclo diversificado del sector oficial a 90% (de 82.1% 2015 a 90% en 2024)</t>
  </si>
  <si>
    <t>Estudiantes del ciclo diversificado en el sistema escolar.</t>
  </si>
  <si>
    <t>Reducción de la pobreza y protección social</t>
  </si>
  <si>
    <t>Para 2030, potenciar y promover la inclusión social, económica y política de todos, independientemente de su edad, sexo, discapacidad, raza, etnia, origen, religión o situación económica u otra condición.</t>
  </si>
  <si>
    <t>Para el 2024, se ha  reducido el analfabetismo  en 9.3 puntos porcentuales  a nivel nacional (De 12.3% en 2016 a 3.0% en 2024)</t>
  </si>
  <si>
    <t xml:space="preserve">4.2.2.1 Mejorar la calidad de vida de los guatemaltecos, especialmente de los grupos más vulnerables y familias que se encuentran en estado de pobreza y pobreza extrema, por medio de la provisión y facilitación efectiva y oportuna de la infraestructura social priorizada en educación, salud, nutrición y vivienda popular. (Acciones en materia de EDUCACIÓN) </t>
  </si>
  <si>
    <t>Personas de 15 años en adelante atendidas en idioma español.</t>
  </si>
  <si>
    <t>CONALFA</t>
  </si>
  <si>
    <t xml:space="preserve">Personas de 15 años en adelante atendidas en idiomas maya, garífuna y xinca. </t>
  </si>
  <si>
    <t>Para el 2020 se ha incrementado en 1 punto porcentual, los alumnos beneficiados con el programa de alimentación escolar en los niveles de preprimaria y primaria del sector oficial a nivel nacional (en el nivel preprimario de 92.07% en 2018 a 93.07% y de 95.73% en 2018 a 96.73% en el  nivel primario)</t>
  </si>
  <si>
    <t>Niños y niñas del nivel preprimario y primer grado primaria con vigilancia nutricional</t>
  </si>
  <si>
    <t>Al 2023 incrementar en 11.56% la cantidad de niños entre 0 y 4 años de edad en departamentos priorizados en relación a la estimación de niños de dicha edad al año 2018.</t>
  </si>
  <si>
    <t>Madres capacitadas en el aprendizaje temprano de los niños y niñas.</t>
  </si>
  <si>
    <t>15 EDUCACIÓN EXTRAESCOLAR</t>
  </si>
  <si>
    <t>Estudiantes del Programa Centros Municipales de Capacitación y Formación Humana (CEMUCAF), atendidos en áreas técnico-laborales.</t>
  </si>
  <si>
    <t>Riqueza para todas y todos</t>
  </si>
  <si>
    <t>4. Empleo e Inversión</t>
  </si>
  <si>
    <t>MED 8 - Para 2030, elaborar y poner en práctica políticas encaminadas a promover un turismo sostenible que cree puestos de trabajo y promueva la cultura y los productos locales.</t>
  </si>
  <si>
    <t xml:space="preserve">RED 10  -Para el 2024, se ha mantenido en 3.5 de calificación del índice de competitividad turística 
</t>
  </si>
  <si>
    <t>RELACIONES CON EL MUNDO</t>
  </si>
  <si>
    <t>M-50 Para el año 2023 se ha mejorado la califiacion del indice de competitividad turista en 0.6 puntos porcentuales</t>
  </si>
  <si>
    <t>Personas individuales y jurídicas beneficiadas con actividades para la conservación del patrimonio</t>
  </si>
  <si>
    <t>INGUAT</t>
  </si>
  <si>
    <t>Personas juridicas e individuales capacitadas en temas turisticos</t>
  </si>
  <si>
    <t>4.Empleo e inversión</t>
  </si>
  <si>
    <t>Para 2030, elaborar y poner en práctica políticas encaminadas a promover un turismo sostenible que cree puestos de trabajo y promueva la cultura y los productos locales.</t>
  </si>
  <si>
    <t xml:space="preserve">Señalización turística en beneficio de visitantes nacionales e internacionales. </t>
  </si>
  <si>
    <t>señal de transito</t>
  </si>
  <si>
    <t>Para el 2024, se ha disminuido el déficit habitacional en 18 por ciento (De 2.07 millones de viviendas, considerando el crecimiento del déficit habitacional de 5 años,  a 1.7 millones de viviendas en 2024)</t>
  </si>
  <si>
    <r>
      <t>4.2.2.1 Mejorar la calidad de vida de los guatemaltecos, especialmente de los grupos más vulnerables y familias que se encuentran en estado de pobreza y pobreza extrema, por medio de la provisión y facilitación efectiva y oportuna de la infraestructura social priorizada en educación, salud, nutrición y vivienda popular.</t>
    </r>
    <r>
      <rPr>
        <b/>
        <sz val="11"/>
        <color theme="1"/>
        <rFont val="Calibri"/>
        <family val="2"/>
        <scheme val="minor"/>
      </rPr>
      <t xml:space="preserve"> (Acciones en materia de Vivienda)</t>
    </r>
  </si>
  <si>
    <t>Familias beneficiadas con viviendas mejoradas</t>
  </si>
  <si>
    <t>MCIV</t>
  </si>
  <si>
    <t>Familias beneficiadas con adjudicación de propiedad de vivienda</t>
  </si>
  <si>
    <t>MICIV</t>
  </si>
  <si>
    <t>Estado Garante de los Derechos Humanos y Conductor del Desarrollo</t>
  </si>
  <si>
    <t>Fortalecimiento institucional, seguridad y justicia</t>
  </si>
  <si>
    <t>Para el 2024, se ha disminuido en 26 puntos la tasa de delitos cometidos contra el patrimonio de las personas (De 56 en 2019 a 30.4 por cada cien mil habitantes en 2024)</t>
  </si>
  <si>
    <t>4.3 GOBERNABILIDAD Y SEGURIDAD EN DESARROLLO</t>
  </si>
  <si>
    <t>4.3.2.3 Propiciar la disminución de la comisión de delitos, impulsando programas de prevención e instancias de resolución de conflictos.</t>
  </si>
  <si>
    <t>Seguridad preventiva y del delito en áreas de mayor incidencia criminal, para la disminución de delitos cometidos contra el patrimonio de las personas</t>
  </si>
  <si>
    <t>evento</t>
  </si>
  <si>
    <t>MINGOB</t>
  </si>
  <si>
    <t xml:space="preserve">Jóvenes con participación en actividades de prevención de la violencia </t>
  </si>
  <si>
    <t>Seguridad Policial</t>
  </si>
  <si>
    <t xml:space="preserve">Sin MED  </t>
  </si>
  <si>
    <t>Áreas con alumbrado público</t>
  </si>
  <si>
    <t>metros cuadrados</t>
  </si>
  <si>
    <t>Municipalidad</t>
  </si>
  <si>
    <t xml:space="preserve">Seguridad preventiva y del delito en áreas de mayor incidencia criminal, para la disminución de homicidios. </t>
  </si>
  <si>
    <t>Para el 2024, se ha disminuido el porcentaje de  hechos de tránsito en 16 puntos porcentuales (De 87% de hechos de tránsito en 2019 a 71% en 2024)</t>
  </si>
  <si>
    <t>4.3.2.1 Fortalecer la institucionalidad de seguridad ciudadana y comunitaria.</t>
  </si>
  <si>
    <t xml:space="preserve">Programas de  educación y seguridad vial </t>
  </si>
  <si>
    <t>Recursos Naturales para hoy y para el Futuro</t>
  </si>
  <si>
    <t>Acceso al agua y gestión de RRNN</t>
  </si>
  <si>
    <t>Para 2020, promover la ordenación sostenible de todos los tipos de bosques, poner fin a la deforestación, recuperar los bosques degradados e incrementar la forestación y la reforestación a nivel de país.</t>
  </si>
  <si>
    <t>Para el 2024, se ha incrementado la cobertura forestal a 33.7 por ciento a nivel nacional  (33.0% en 2016)</t>
  </si>
  <si>
    <t>4.4 ESTADO RESPONSABLE, TRANSPARENTE Y EFECTIVO</t>
  </si>
  <si>
    <t>4.4.2.6. Propiciar el fomento del desarrollo social, cultural, económico y territorial en un entorno que sea amigable con el medio ambiente, de tal manera que se garantice su sostenibilidad tanto para las presentes generaciones como para las futuras.</t>
  </si>
  <si>
    <t>Áreas municipales reforestadas o conservadas</t>
  </si>
  <si>
    <t>hectareas</t>
  </si>
  <si>
    <t>Ecosistemas del sistema guatemalteco de áreas protegidas (SIGAP) y la diversidad biológica conservados (CONAP)</t>
  </si>
  <si>
    <t>hectáreas</t>
  </si>
  <si>
    <t>CONAP</t>
  </si>
  <si>
    <t>Población guatemalteca adyacente o en áreas protegidas beneficiadas por el uso sostenible de los recursos naturales (CONAP)</t>
  </si>
  <si>
    <t>Para el 2032, se ha incrementado a 4.5% la energía renovable en la matriz energetica (de 57.9% en 2015 a 62.4% en 2032).</t>
  </si>
  <si>
    <t>4.1 ECONOMIA, COMPETITIVIDAD Y PROSPERIDAD</t>
  </si>
  <si>
    <t>4.1.2.4 Impulsar el desarrollo de fuentes de energía renovable y no renovable compatibles con la conservación del medio ambiente</t>
  </si>
  <si>
    <t>Promoción de proyectos de Generación de energías renovables</t>
  </si>
  <si>
    <t>GW/h</t>
  </si>
  <si>
    <t>MEM</t>
  </si>
  <si>
    <t>Sin MED</t>
  </si>
  <si>
    <t>Autorización de proyectos de generación de energias renovables</t>
  </si>
  <si>
    <t>Para el 2024, se ha incrementado en 3.29 puntos porcentuales el índice de cobertura de energía eléctrica para uso domiciliar, a nivel nacional (De 92.96% en 2017 a 96.25% en 2024).</t>
  </si>
  <si>
    <t xml:space="preserve">Hogares </t>
  </si>
  <si>
    <t>Para el 2021, se ha incrementado en 5.0 puntos porcentuales la participación pública nivel nacional, mediante la educacion ambiental (de un 10% en el 2017 a un 15% en el 2021).</t>
  </si>
  <si>
    <t>Personas capacitadas y sensibilizadas  en temas de responsabilidad socio ambiental</t>
  </si>
  <si>
    <t xml:space="preserve">MARN </t>
  </si>
  <si>
    <t xml:space="preserve">Asesoría técnica en la Recolección de residuos y desechos sólidos en fuentes de agua para contribuir al saneamiento hídrico en la población </t>
  </si>
  <si>
    <t>Guatemala Urbana y Rural</t>
  </si>
  <si>
    <t>Ordenamiento Territorial</t>
  </si>
  <si>
    <t>El 100.0% de los municipios cuentan con planes de ordenamiento territorial integral que se implementan satisfactoriamente.</t>
  </si>
  <si>
    <t>Al final del 2024 el 26.8 % de los municipios implementan los Planes de Desarrollo Municipal y Ordenamiento Territorial PDM-OT. (De 0% en 2018 a 26.88% en 2024)</t>
  </si>
  <si>
    <t>4.4.2.5. Propiciar el fomento del desarrollo social, cultural, económico y territorial en un entorno que sea amigable con el medio ambiente, de tal manera que se garantice su sostenibilidad tanto para las presentes generaciones como para las futuras</t>
  </si>
  <si>
    <t xml:space="preserve">Áreas con ordenamiento vial </t>
  </si>
  <si>
    <t>Areas de espacio público gestionadas</t>
  </si>
  <si>
    <t>Areas de uso urbano regulado</t>
  </si>
  <si>
    <t xml:space="preserve">Personas que utilizan el servicio de transporte público </t>
  </si>
  <si>
    <t xml:space="preserve">Mantenimiento de la información catastral en zonas declaradas en proceso de catastro y catastradas(RIC) </t>
  </si>
  <si>
    <t>Evento</t>
  </si>
  <si>
    <t>RIC</t>
  </si>
  <si>
    <t>En 2032 los gobiernos municipales alcanzan una mayor capacidad de gestión para atender las necesidades y demandas de las ciudadanía</t>
  </si>
  <si>
    <t>Para el 2024, se ha incrementado en 36 puntos porcentuales los gobiernos locales que mejoran la gestión municipal en función de sus competencias   (De 14%  en categorias media  a alta en  2016 a 50% en 2024, según el Ranking de la gestión municipal)</t>
  </si>
  <si>
    <t>Personas atendidas con calidad en los servicios municipales</t>
  </si>
  <si>
    <t>Recurso humano capacitado y fortalecido en gestión municipal</t>
  </si>
  <si>
    <t xml:space="preserve">x </t>
  </si>
  <si>
    <t>Implementar sistemas y medidas de protección social para todos nacionalmente apropiadas, incluidos pisos, y para el año 2030 lograr una cobertura sustancial de los pobres y los vulnerables.</t>
  </si>
  <si>
    <t xml:space="preserve">Para el 2024,  se ha incrementado en 2,662,105 el número de personas con cobertura de programas sociales para personas en situación de pobreza y vulnerabilidad (de 734,181 en el 2018 a 2,662,105 a 2024)  </t>
  </si>
  <si>
    <t>4.2.2.3 Desarrollar y estimular la formación y las capacidades productivas de las familias en estado de pobreza y pobreza extrema asentadas en el área rural y áreas marginales de las zonas urbanas, por medio de programas de desarrollo productivo integrales para generar oportunidades de empleo</t>
  </si>
  <si>
    <t xml:space="preserve">Niños y niñas de 0 a 6 años en situación de pobreza y pobreza extrema, beneficiados con atención integral en Hogares Comunitarios </t>
  </si>
  <si>
    <t>SOSEP</t>
  </si>
  <si>
    <t>Mujeres beneficiadas con capacitación y asistencia técnica en proyectos productivos</t>
  </si>
  <si>
    <t xml:space="preserve">Adultos mayores en condición de pobreza y  pobreza extrema beneficiados con atención integral  </t>
  </si>
  <si>
    <t>Para el 2024 se ha disminuido en 70.0% los nuevos casos de VIH en las poblaciones priorizadas y población general (1312 casos en 2016 a 401 casos en 2024)</t>
  </si>
  <si>
    <t xml:space="preserve">Servicios de apoyo a la prevención y control de ITS, VIH/SIDA </t>
  </si>
  <si>
    <t>Para el 2024 se ha disminuido en 75.0% la mortalidad de tuberculosis (de 2.5 por cada 100,000 habitantes en 2015 a 1.3 por cada 100,000 habitantes en 2024)</t>
  </si>
  <si>
    <t xml:space="preserve">Servicios de apoyo a la prevención y control de la tuberculosis </t>
  </si>
  <si>
    <t xml:space="preserve">18 PREVENCIÓN Y CONTROL DE LAS ENFERMEDADES VECTORIALES Y ZOONÓTICAS </t>
  </si>
  <si>
    <t>PO_Persona Beneficiada Con Acciones De Prevención, Control Y Vigilancia De Enfermedades Zoonóticas (SP_Persona expuesta tratada con vacuna antirrábica humana. ) (SP_Población canina vacunada con 1 dosis de vacuna antirrábica canina)</t>
  </si>
  <si>
    <t>persona/animal</t>
  </si>
  <si>
    <t>Servicios de apoyo a la prevención y control de las enfermedades vectoriales</t>
  </si>
  <si>
    <t>13 RECUPERACIÓN DE LA SALUD</t>
  </si>
  <si>
    <t xml:space="preserve">Población que recibe atención médica por enfermedades transmisibles (infecciones y parasitarias). </t>
  </si>
  <si>
    <t>Población que recibe atención médica por enfermedades no transmisibles</t>
  </si>
  <si>
    <t>12 FOMENTO DE LA SALUD Y MEDICINA PREVENTIVA</t>
  </si>
  <si>
    <t>Población con servicios de prevención y promoción de la salud</t>
  </si>
  <si>
    <t xml:space="preserve">12 FOMENTO DE LA SALUD Y MEDICINA PREVENTIVA </t>
  </si>
  <si>
    <t>Población que recibe atención en salud ante desastres y urgencias epidemiológicas</t>
  </si>
  <si>
    <t xml:space="preserve">4.2.2.1 Mejorar la calidad de vida de los guatemaltecos, especialmente de los grupos más vulnerables y familias que se encuentran en estado de pobreza y pobreza extrema, por medio de la provisión y facilitación efectiva y oportuna de la infraestructura social priorizada en educación, salud, nutrición y vivienda popular. (Acciones en materia de SALUD) </t>
  </si>
  <si>
    <t>Población Con Servicios de Prevención Y Promoción De La Salud  (Registro, control y vigilancia sanitaria de cementerios y manejo de cadáveres=subproducto)</t>
  </si>
  <si>
    <t xml:space="preserve">Empleo e Inversión </t>
  </si>
  <si>
    <t>Se ha reducido la precariedad laboral mediante la generación de empleos decentes y de calidad. a) Disminución gradual de la tasa de subempleo a partir del último dato disponible: 16.9% b) Disminución gradual de la informalidad a partir del último dato disponible: 69.2%. c) disminución gradual de la tasa de desempleo a partir del último dato disponible: 3.2%. d) Eliminación del porcentaje de trabajadores que viven en pobreza extrema.</t>
  </si>
  <si>
    <t>Para el 2024, se ha incrementado la formalidad del empleo en 5.8 puntos porcentuales (De 30.5% en 2018  a 36.30% en 2024)</t>
  </si>
  <si>
    <t>4.1.2.8 Propiciar una base de infraestructura estratégica funcional para apoyar la actividad económica y la generación de empleo</t>
  </si>
  <si>
    <t xml:space="preserve">Personas orientadas e insertadas en el mercado laboral </t>
  </si>
  <si>
    <t>MINTRAB</t>
  </si>
  <si>
    <t>Para el 2024, se ha disminuido la pobreza y pobreza extrema con énfasis en los departamentos priorizados, en 27.8 puntos porcentuales.  (De 2014 a 2024  en:  pobreza extrema*  /     pobreza**/ Alta Verapaz: 53.6  a 38.71 * /29.50 a  21.3, Sololá:   39.9  a 28.82 */ 41.10 a  29.7, Totonicapán:   41. 1  a  29.68 *  / 36.40  a  26.3, Huehuetenango:  28.6 a 20.66*  / 45.20 a 32.6, Quiché 41.8 a  30.19* /32.90  a 23.8, Chiquimula 41.1  a 29.68  * / 29.50  a  21.30)</t>
  </si>
  <si>
    <t>4.1.2.3 Desarrollar las condiciones para el impulso y fortalecimiento de las MIPYMES y del sector Cooperativista</t>
  </si>
  <si>
    <t>Micros, pequeñas y medianas empresas beneficiadas con servicios de asistencia técnica y financiera</t>
  </si>
  <si>
    <t>entidad</t>
  </si>
  <si>
    <t>MINECO</t>
  </si>
  <si>
    <t>Empleo e inversion</t>
  </si>
  <si>
    <t xml:space="preserve">MED 7 -Se ha reducido la precariedad laboral mediante la generación de empleos decentes y de calidad a. </t>
  </si>
  <si>
    <t xml:space="preserve">RED 11 -Para el 2024, se ha incrementado la formalidad del empleo en 5.8 puntos porcentuales
</t>
  </si>
  <si>
    <t>M4-Para el año 2023 se redujo la tasa de informalidad del empleo en 6 puntos porcentuales</t>
  </si>
  <si>
    <t xml:space="preserve">Artesanos  capacitados en  producción y comercialización artesanal		</t>
  </si>
  <si>
    <t>4.2.2.1 Mejorar la calidad de vida de los guatemaltecos, especialmente de los grupos más vulnerables y familias que se encuentran en estado de pobreza y pobreza extrema, por medio de la provisión y facilitación efectiva y oportuna de la infraestructura social priorizada en educación, salud, nutrición y vivienda popular.</t>
  </si>
  <si>
    <t>Carreteras y caminos terciarios</t>
  </si>
  <si>
    <t>kilometro</t>
  </si>
  <si>
    <t>Para el 2024, se han disminuido en 7 puntos porcentuales los embarazos en niñas y adolescentes (De 18% en 2016 a 11% en 2032)</t>
  </si>
  <si>
    <t>Niños , niñas y adolescentes representados, atendidos y/o referenciados para la protección de sus derechos.</t>
  </si>
  <si>
    <t>PGN</t>
  </si>
  <si>
    <t>Para 2030, lograr la ordenación sostenible y el uso eficiente de los recursos naturales</t>
  </si>
  <si>
    <t>Para el 2024, se ha incrementado en 10.8 puntos porcentuales el acceso a agua potable domiciliar en los hogares guatemaltecos (De 76.3% en 2014 a 87.10% en 2024).</t>
  </si>
  <si>
    <t xml:space="preserve">Familias con servicios de agua apta para consumo humano  </t>
  </si>
  <si>
    <t>familias</t>
  </si>
  <si>
    <t>Para el 2024, se ha incrementado en 21 puntos porcentuales el  acceso a saneamiento básico en los hogares guatemaltecos (De 53.3% en 2014 a 74.3% en 2024).</t>
  </si>
  <si>
    <t>Familias con servicios de alcantarillado</t>
  </si>
  <si>
    <t>Familias con servicios de recolección, tratamiento y disposición final de desechos y residuos sólidos</t>
  </si>
  <si>
    <t>Familias con servicio de sistema de drenajes</t>
  </si>
  <si>
    <t>Familia</t>
  </si>
  <si>
    <t>Familias que reciben otros servicios de saneamiento (mercados, rastros, cementerios)</t>
  </si>
  <si>
    <t>Mantener la atención en los servicios de emergencia solicitados por la población a través de la dirección y coordinación de los mismos.</t>
  </si>
  <si>
    <t>4.2.2.5 Impulsar la coordinación gubernamental y municipal de las instituciones
responsables de la ejecución de las políticas de desarrollo social, con el
propósito de lograr la complementariedad y generar sinergias para focalizar
y priorizar los recursos disponibles para el desarrollo social.</t>
  </si>
  <si>
    <t>Servicios de emergencia proporcionados a la población</t>
  </si>
  <si>
    <t>X</t>
  </si>
  <si>
    <t xml:space="preserve">CVB </t>
  </si>
  <si>
    <t>Riqueza para Todos y Todas</t>
  </si>
  <si>
    <t>Empleo e inversión</t>
  </si>
  <si>
    <t>12 RESTAURACIÓN, PRESERVACIÓN Y PROTECCIÓN DEL PATRIMONIO CULTURAL Y NATURAL</t>
  </si>
  <si>
    <t>5. Relaciones con el mundo</t>
  </si>
  <si>
    <t>4.5.2.6 Promover la imagen y marca país en el exterior</t>
  </si>
  <si>
    <t>Visitantes atendidos en museos</t>
  </si>
  <si>
    <t xml:space="preserve">MCD </t>
  </si>
  <si>
    <t xml:space="preserve">Visitantes atendidos en parques, sitios arqueológicos y zonas de rescate cultural y natural. </t>
  </si>
  <si>
    <t>Fortalecimiento Institucional, seguridad y justicia</t>
  </si>
  <si>
    <t>MED 12 -Crear instituciones eficaces, responsables y transparentes a todos los niveles</t>
  </si>
  <si>
    <t>Para el 2024 se ha incrementado en 18.9% la participación de personas en las diferentes disciplinas del arte (de 9469 en el 2014 a 11255 en 2024)</t>
  </si>
  <si>
    <t>4.4 Estado Responsable, Transparente y Efectivo /</t>
  </si>
  <si>
    <t>4.4.2.6. Propiciar el fomento del desarrollo social, cultural, económico y territorial
en un entorno que sea amigable con el medio ambiente, de tal manera que
se garantice su sostenibilidad tanto para las presentes generaciones como
para las futuras</t>
  </si>
  <si>
    <t>Servicio de autorización y control de espectáculos públicos</t>
  </si>
  <si>
    <t>documento</t>
  </si>
  <si>
    <t>11 FORMACIÓN, FOMENTO Y DIFUSIÓN DE LAS ARTES</t>
  </si>
  <si>
    <t>Conciertos y presentaciones de instituciones artisticas en beneficio de personas</t>
  </si>
  <si>
    <t xml:space="preserve">Personas beneficiadas con difusión cultural, artística y literaria </t>
  </si>
  <si>
    <t>13 FOMENTO AL DEPORTE NO FEDERADO Y A LA RECREACIÓN</t>
  </si>
  <si>
    <t>Festivales deportivos, recreativos y otros eventos de carácter especial, realizados para promover el acceso a la actividad física y la recreación</t>
  </si>
  <si>
    <t>11 PROGRAMA DE APOYO PARA LA REDUCCION DE RIESGO, ATENCIÓN Y RECUPERACIÓN POR DESASTRES</t>
  </si>
  <si>
    <t>M34- Para el año 2023 se ha incrementado en Q 17.0 millones el monto asignado al fondo social para la atención a desastres</t>
  </si>
  <si>
    <t>Población guatemalteca beneficiada con ayuda humanitaria en el momento de un desastre o por medio de actividades, iniciativas, proyectos, obras e investigaciones en todas las áreas de reducción de desastres.</t>
  </si>
  <si>
    <t>tonelada metrica</t>
  </si>
  <si>
    <t>CONRED</t>
  </si>
  <si>
    <t>Estado garante de los derechos humanos y conductor del desarrollo</t>
  </si>
  <si>
    <t xml:space="preserve">Aumentar en 3% las acciones de Gestión de Riesgo, para casos de desastre en los distintos niveles </t>
  </si>
  <si>
    <t>4.2.2.4 Reducir la vulnerabilidad de la población y sus medios de vida ante el riesgo de desastres y catástrofes, por medio de acciones coordinadas con las autoridades locales y las comunidades</t>
  </si>
  <si>
    <t>Población priorizada o vulnerable organizada, capacitada y formada en concordancia con las normativas y acuerdos nacionales e internacionales de Gestión para la Reducción del Riesgo a Desastres.</t>
  </si>
  <si>
    <t>Nota**  La meta PGG se presenta como referencia en algunos productos de competencia delegada en  virtud que el ente rector  asi  los  vincula.</t>
  </si>
  <si>
    <t>Productos de competencia delegada</t>
  </si>
  <si>
    <t>Productos de competencia propia</t>
  </si>
  <si>
    <t>PLANIFICACIÓN ESTRATÉGICA Y OPERATIVA MULTIANUAL (PEI-POM)</t>
  </si>
  <si>
    <t>INSTRUCCIONES</t>
  </si>
  <si>
    <t>A.</t>
  </si>
  <si>
    <t>El apartado integra la información correspondiente a las orientaciones estratégicas generales, como referencia para la priorización y programación de las intervenciones de la municipalidad</t>
  </si>
  <si>
    <t>1, 2, 3, 4, 5</t>
  </si>
  <si>
    <t xml:space="preserve">Con base en el PEI vigente y de acuerdo a los temas priorizados por la municipalidad, copiar las columnas 1-5,  de la pestaña "0_Catalogo_de_Productos ", en donde corresponda, las cuales poseen los Eje K´atún,  Prioridades Nacionales de Desarrollo, Metas Estratégicas de Desarrollo y los Resultados Estratégicos, así como la vinculación a la PGG, que orientará el quehacer institucional para el período 2023-2027. </t>
  </si>
  <si>
    <t>6, 7 y 8</t>
  </si>
  <si>
    <t>Definir el Pilar de la PGG, Meta PGG (productos de competencia delegada) y Objetivo Sectorial (conforme el catalogo de productos  SIPLAN GL 2023)</t>
  </si>
  <si>
    <t>Indicar de acuerdo al intrumento de planificación municipal, el resultado del municipio, al cual se vincula el producto y las intervenciones municipales..</t>
  </si>
  <si>
    <t>9.1 Resultado PDM_OT al 2032.</t>
  </si>
  <si>
    <t>9.2 Corresponde al programa PDM en caso no cuente el municipio con PDM-OT actualizado</t>
  </si>
  <si>
    <t>9. 3 Meta del Resultado al período 2023-2027</t>
  </si>
  <si>
    <t>B.</t>
  </si>
  <si>
    <t xml:space="preserve">El apartado corresponde a la información que se programará para el período del plan operativo multianual 2023-2027, que integra las intervenciones de competencia propia y delegada, la meta del período y la desagregación de la programación por año de dicho período </t>
  </si>
  <si>
    <t>Corresponde a los productos relacionados o vinculados a las prioridades, metas y resultados identificados como los más relevantes para la municipalidad. Los productos deberán copiarse de la hoja "0_Catálogo_productos"</t>
  </si>
  <si>
    <t>10.1  Agregar antes el número de orden (1,2,3...) y luego el nombre de los productos o servicios de competencia propia que se van a brindar a la población y que son responsabilidad directa de la municipalidad. Debe tomarse de la hoja 0_Catálogo_Productos</t>
  </si>
  <si>
    <t>10.2 Agregar antes el número de orden (1,2,3...) y luego el nombre de los productos o servicios de competencia delegada. Se refiere a los productos de país que tienen una institución rectora o responsable de manera directa, pero que municipalidad contribuye con proyectos o actividades por delegación.</t>
  </si>
  <si>
    <t>10.3 Especificar la unidad de medida (Se encuentra establecida en el Catalogo de Productos).</t>
  </si>
  <si>
    <t>10.4 Agregar el total de la meta fisica y de la meta financiera del POM 2023-2027</t>
  </si>
  <si>
    <t>10.5  Agregar el  responsable del cumplimiento de meta del producto.</t>
  </si>
  <si>
    <t>10.6  Corresponsable del cumplimiento de la meta del producto.</t>
  </si>
  <si>
    <t xml:space="preserve"> La intervención, corresponde a las actividades y proyectos que la municipalidad realiza para cumplir con la entrega de los productos a la población. En este apartado se programará de forma desagregada, los cinco años del período</t>
  </si>
  <si>
    <t>11.1 Agregar el nombre de los proyectos o actividades necesarias para la entrega del producto o servicio a la población</t>
  </si>
  <si>
    <t>11.2 Colocar el CODIGO DE GESTION, (cuando corresponda).</t>
  </si>
  <si>
    <t>11.3 Colocar el CODIGO SNIP .</t>
  </si>
  <si>
    <t>11.4 Colocar el CODIGO  SMIP (si se tuviera).</t>
  </si>
  <si>
    <t>11.5 Establecer la unidad de medida.</t>
  </si>
  <si>
    <t xml:space="preserve">
11.6. Desagregación de la meta física (lo que se programe para cada actividad o proyecto) y la meta financiera (el monto unitario de cada actividad o proyecto multiplicado por la cantidad a ejecutar) para cada año del período</t>
  </si>
  <si>
    <t>11.7. Realizar la sumatoria para establecer el total de la programación física de cada actividad o proyecto.</t>
  </si>
  <si>
    <t>11.8. Realizar la sumatoria para establecer el total de la programación financiera de cada actividad o proyecto</t>
  </si>
  <si>
    <t xml:space="preserve">Fila destinada a la programación de las actividades de funcionamiento de manera multianual. </t>
  </si>
  <si>
    <t>Municipalidad de :____________________________________________________Departamento:___________________________</t>
  </si>
  <si>
    <t>A. PLAN ESTRATÉGICO INSTITUCIONAL (PEI)</t>
  </si>
  <si>
    <t>B. PLAN OPERATIVO MULTIANUAL (POM)</t>
  </si>
  <si>
    <t xml:space="preserve">1) Eje K'atun </t>
  </si>
  <si>
    <t>2) Prioridades Nacionales de Desarrollo</t>
  </si>
  <si>
    <t>3) Metas Estratégicas de Desarrollo (MED)</t>
  </si>
  <si>
    <t>4) Resultados Estratégico de Desarrollo (RED)</t>
  </si>
  <si>
    <t>5) Resultado Institucional -RI-</t>
  </si>
  <si>
    <t>6) PILAR PGG</t>
  </si>
  <si>
    <t>7) META PGG (solo para productos de competencia delegada)</t>
  </si>
  <si>
    <t xml:space="preserve">8) OBJETIVO SECTORIAL </t>
  </si>
  <si>
    <t>9) Resultado municipal</t>
  </si>
  <si>
    <t>10. PRODUCTO</t>
  </si>
  <si>
    <t>11. INTERVENCIONES (PROYECTOS O ACTIVIDADES)</t>
  </si>
  <si>
    <t>11.1 Nombre de la intervención (proyecto o actividad)</t>
  </si>
  <si>
    <t>11.2 CÓDIGO DE GESTIÓN (cuando aplique)</t>
  </si>
  <si>
    <t>11.3 CÓDIGO SNIP</t>
  </si>
  <si>
    <t>11. 4 CÓDIGO SMIP</t>
  </si>
  <si>
    <t>11.5 Unidad de Medida</t>
  </si>
  <si>
    <t>11.6 Programación multianual intervenciones</t>
  </si>
  <si>
    <t>11.7) Total Meta Física Multianual</t>
  </si>
  <si>
    <t>11.8) Total Meta  financiera Multianual</t>
  </si>
  <si>
    <t>9.1 Resultado PDM_OT al 2032</t>
  </si>
  <si>
    <t>9.2 Programa PDM 
(en caso no tenga PDM - OT aprobado)</t>
  </si>
  <si>
    <t>9.3 Meta del Resultado del 2021 - 2025</t>
  </si>
  <si>
    <t>No. Orden</t>
  </si>
  <si>
    <t>10.1 Producto Competencia Propia</t>
  </si>
  <si>
    <t>No. orden</t>
  </si>
  <si>
    <t>10.2 Producto Competencia delegada</t>
  </si>
  <si>
    <t>10.3 Unidad de Medida</t>
  </si>
  <si>
    <t xml:space="preserve">10.4) Meta física del producto para período 2023-2027 </t>
  </si>
  <si>
    <t>10.5) Meta financiera del Producto para período 2023-2027 (Q.).</t>
  </si>
  <si>
    <t>10.5) Responsable del cumplimiento de meta del producto</t>
  </si>
  <si>
    <t>10.6) Corresponsable del cumplimiento de la meta del producto</t>
  </si>
  <si>
    <t>Física</t>
  </si>
  <si>
    <t>Financiera</t>
  </si>
  <si>
    <t>PRODUCCION SIN RED ASOCIADA</t>
  </si>
  <si>
    <t>Para el 2024, se ha incrementado la tasa de variación acumulada de la matrícula oficial de preprimaria a 6.5% (De 2.2% en 2020 a 6.5% en 2024)</t>
  </si>
  <si>
    <t>2. DESARROLLO SOCIAL</t>
  </si>
  <si>
    <r>
      <t>Mejorar la calidad de vida de los guatemaltecos, especialmente de los grupos más vulnerables y familias que se encuentran en estado de pobreza y pobreza extrema, por medio de la provisión y facilitación efectiva y oportuna de la infraestructura social priorizada en educación.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(Acciones en materia de EDUCACIÓN) </t>
    </r>
  </si>
  <si>
    <t>A definir por Municipalidad</t>
  </si>
  <si>
    <t>Estudiantes del nivel preprimario atendidos en el sistema escolar</t>
  </si>
  <si>
    <t>Ampliación Escuela Caserío Asunción Chivoc, San Juan Sacatepequez, Guatemala</t>
  </si>
  <si>
    <t xml:space="preserve"> </t>
  </si>
  <si>
    <t>M2</t>
  </si>
  <si>
    <t>Construcción de Escuela, Aldea Loma Blanca, San Raymundo, Guatemala</t>
  </si>
  <si>
    <t xml:space="preserve">Total meta financiera Multianual de los Productos </t>
  </si>
  <si>
    <t>Total Meta Financiera de las Intervenciones</t>
  </si>
  <si>
    <t xml:space="preserve">12 Gastos de funcionamiento sin vinculación a resultados. </t>
  </si>
  <si>
    <t>Dirección y Coordinación</t>
  </si>
  <si>
    <t>Informe</t>
  </si>
  <si>
    <t xml:space="preserve">Dirección y Coordinación </t>
  </si>
  <si>
    <t>Informes</t>
  </si>
  <si>
    <t>TOTAL POM</t>
  </si>
  <si>
    <r>
      <t xml:space="preserve">Anotar el dato de población total del municipio, como referencia  (población proyectada </t>
    </r>
    <r>
      <rPr>
        <sz val="10"/>
        <rFont val="Calibri"/>
        <family val="2"/>
        <scheme val="minor"/>
      </rPr>
      <t>al 2026</t>
    </r>
    <r>
      <rPr>
        <sz val="10"/>
        <color theme="1"/>
        <rFont val="Calibri"/>
        <family val="2"/>
        <scheme val="minor"/>
      </rPr>
      <t>, según proyecciones del INE)</t>
    </r>
  </si>
  <si>
    <r>
      <t xml:space="preserve">En esta columna se copiarán los productos que la municipalidad programará según lo definido como prioridad en la matriz </t>
    </r>
    <r>
      <rPr>
        <b/>
        <sz val="10"/>
        <color theme="1"/>
        <rFont val="Calibri"/>
        <family val="2"/>
        <scheme val="minor"/>
      </rPr>
      <t>"1_PEI_POM"</t>
    </r>
    <r>
      <rPr>
        <sz val="10"/>
        <color theme="1"/>
        <rFont val="Calibri"/>
        <family val="2"/>
        <scheme val="minor"/>
      </rPr>
      <t xml:space="preserve">
2.1  Los productos de competencia propia
2.2 Los productos de competencia delegada</t>
    </r>
  </si>
  <si>
    <r>
      <t xml:space="preserve">Población: agregar la información correspondiente al número de personas que serán beneficiadas con las acciones que la municipalidad impulse por medio del os productos e intervenciones
3.1) población objetivo,  </t>
    </r>
    <r>
      <rPr>
        <b/>
        <sz val="10"/>
        <color theme="1"/>
        <rFont val="Calibri"/>
        <family val="2"/>
        <scheme val="minor"/>
      </rPr>
      <t>número total de personas que demanda o necesita el producto</t>
    </r>
    <r>
      <rPr>
        <sz val="10"/>
        <color theme="1"/>
        <rFont val="Calibri"/>
        <family val="2"/>
        <scheme val="minor"/>
      </rPr>
      <t xml:space="preserve"> (servicios)
3.2) población </t>
    </r>
    <r>
      <rPr>
        <b/>
        <sz val="10"/>
        <color theme="1"/>
        <rFont val="Calibri"/>
        <family val="2"/>
        <scheme val="minor"/>
      </rPr>
      <t>elegible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número de personas o población que será atendida como prioridad por la municipalidad de acuerdo a su capacidad</t>
    </r>
    <r>
      <rPr>
        <sz val="10"/>
        <color theme="1"/>
        <rFont val="Calibri"/>
        <family val="2"/>
        <scheme val="minor"/>
      </rPr>
      <t xml:space="preserve"> para el período 2022- 2026.  (En el caso que la desagregación sea por número de personas y no por número de familias, debe aplicarse el número promedio de personas por familia del municipio,  según datos del Censo 2002)</t>
    </r>
  </si>
  <si>
    <t>Desagregación por sexo de la población elegible, cuantos hombres y cuantas mujeres serán beneficiadas de las intervenciones que la municipalidad realizará según las necesidades de la población</t>
  </si>
  <si>
    <t>Desagregación de la población por área territorial:   identificar donde se localiza la población que será atendida, en el área urbana o rural</t>
  </si>
  <si>
    <t>En este apartado, se indicará cuál es el promedio del número de personas por familia, según el municipio y el área (urbana o rural) con base en los datos de proyección de población del INE, y alguna otra información relevante o que aclare el dato de población</t>
  </si>
  <si>
    <t>??</t>
  </si>
  <si>
    <t>MATRIZ DE ANÁLISIS DE POBLACIÓN</t>
  </si>
  <si>
    <t xml:space="preserve">1) Población Total del municipio   </t>
  </si>
  <si>
    <t>2) Productos</t>
  </si>
  <si>
    <t xml:space="preserve"> 3) Población
 (número de personas)</t>
  </si>
  <si>
    <t>4) Desagregación por sexo de la población elegible</t>
  </si>
  <si>
    <t>5) Desagregación por área</t>
  </si>
  <si>
    <t>2.1 Productos competencias propias</t>
  </si>
  <si>
    <t>2.2 Productos competencias delegadas</t>
  </si>
  <si>
    <t>3.1 Objetivo</t>
  </si>
  <si>
    <t>3.2 Elegible</t>
  </si>
  <si>
    <t>4.1 Hombres</t>
  </si>
  <si>
    <t>4.2 Mujeres</t>
  </si>
  <si>
    <t xml:space="preserve">5.1 Urbana </t>
  </si>
  <si>
    <t>5.2 Rural</t>
  </si>
  <si>
    <t>200,000 niños de 0-4 años</t>
  </si>
  <si>
    <t>.</t>
  </si>
  <si>
    <t>Ejemplo: cuando el beneficio va hacia el ambiente y de forma indirecta a la población</t>
  </si>
  <si>
    <t>Instrucciones:</t>
  </si>
  <si>
    <t>Anotar el dato de población total del municipio, como referencia  (población proyectada al 2023, según proyecciones del INE)</t>
  </si>
  <si>
    <t>En esta columna se copiarán los productos que la municipalidad programará según lo definido como prioridad en la matriz "1_PEI_POM"
2.1  Los productos de competencia propia
2.2 Los productos de competencia delegada</t>
  </si>
  <si>
    <t>Agregar la meta del producto que corresponde al período 2023-2027, tomando en cuenta la cantidad y unidad de medida</t>
  </si>
  <si>
    <t>Indicar donde se llevarán a cabo los productos, si estarán localizados en el área urbana o rural.</t>
  </si>
  <si>
    <t>En las observaciones puede agregar alguna consideración o explicación de los datos agregados, por ejemplo: porque se utiliza la unidad de medida indicada.</t>
  </si>
  <si>
    <t>3) Meta para el período 2023-2027</t>
  </si>
  <si>
    <t>5) Observacciones</t>
  </si>
  <si>
    <t>3.1 Cantidad</t>
  </si>
  <si>
    <t>3.2 Unidad de medida</t>
  </si>
  <si>
    <t>4.2 Rural</t>
  </si>
  <si>
    <t>Areas municipales reforestadas</t>
  </si>
  <si>
    <t>Hectárea</t>
  </si>
  <si>
    <t>La unidad de medida de la desagregación por área son Hectáreas</t>
  </si>
  <si>
    <t>MATRIZ DE ANÁLISIS DE ACTORES</t>
  </si>
  <si>
    <t>Instrucciones</t>
  </si>
  <si>
    <t>Correlativo</t>
  </si>
  <si>
    <t>Nombre o descripción del actor</t>
  </si>
  <si>
    <t>Rol del actor en cuanto a la gestión municipal: indicar que papel juega dicho actor (ejemplo: cooperación técnica, financiera, coordinación de actividades, validación/aprobación, gestión política, otros)</t>
  </si>
  <si>
    <t>Recursos /acciones: Indicar que recursos puede aportar el actor (financieros, humanos, asistencia técnica, etc)</t>
  </si>
  <si>
    <t xml:space="preserve">Ubicación geográfica y área de influencia </t>
  </si>
  <si>
    <t>Esta columna se refiere a identificar si existe algún convenio, alianza o acciones de coordinación entre la municipalidad y el actor</t>
  </si>
  <si>
    <t xml:space="preserve">El apartado de análisis y estrategia, debe agregarse las acciones necesarias para establecer las alianzas o la coordinación esperada entre la municipalidad y el actor </t>
  </si>
  <si>
    <r>
      <rPr>
        <b/>
        <sz val="12"/>
        <color rgb="FF0000FF"/>
        <rFont val="Calibri"/>
        <family val="2"/>
      </rPr>
      <t>ANALISIS DE ACTORES</t>
    </r>
    <r>
      <rPr>
        <sz val="12"/>
        <color rgb="FF0000FF"/>
        <rFont val="Calibri"/>
        <family val="2"/>
      </rPr>
      <t xml:space="preserve">
Se comprenderá por actores todas aquellas instituciones, organizaciones, entidades y/o personas individuales que establezcan alguna coordinación, alianza o apoyo con relación a la gestión municipal para atender la demanda de la población, en la implementación del PEI-POM-POA </t>
    </r>
    <r>
      <rPr>
        <b/>
        <sz val="12"/>
        <color rgb="FF0000FF"/>
        <rFont val="Calibri"/>
        <family val="2"/>
      </rPr>
      <t>(A continuación algunos ejemplos)</t>
    </r>
  </si>
  <si>
    <t>6) Convenios, alianzas,tipo de coordinación</t>
  </si>
  <si>
    <t>1) No.</t>
  </si>
  <si>
    <t>2) Actor 
nombre y descripción</t>
  </si>
  <si>
    <t>3) Rol</t>
  </si>
  <si>
    <t>4) Recursos / acciones</t>
  </si>
  <si>
    <t>5) Ubicación geográfica  y área de influencia</t>
  </si>
  <si>
    <t>SI</t>
  </si>
  <si>
    <t>NO</t>
  </si>
  <si>
    <t>PNUD</t>
  </si>
  <si>
    <t>Cooperación financiera</t>
  </si>
  <si>
    <t>Financieros, asistencia técnica</t>
  </si>
  <si>
    <t>municipal
Aldea xx
Microregión xx
comunidad xx</t>
  </si>
  <si>
    <t>Coordinación</t>
  </si>
  <si>
    <t>Vigilancia de la calidad de agua
Atención preventiva
Cordinación interinstitucional</t>
  </si>
  <si>
    <t>Nacional/departamental/municipal
Aldea xx
Microregión xx
comunidad xx</t>
  </si>
  <si>
    <t>Codede</t>
  </si>
  <si>
    <t>aprobación</t>
  </si>
  <si>
    <t>Financieros 
Seguimiento a la ejecución de proyectos</t>
  </si>
  <si>
    <t>Departamental</t>
  </si>
  <si>
    <t>Mancomunidad Gran Ciudad del Sur</t>
  </si>
  <si>
    <t>Gestión política</t>
  </si>
  <si>
    <t>Financieros, asistencia técnica, coordinación interinstitucional; coordinación con agencias de cooperación</t>
  </si>
  <si>
    <t>Inter-departamental / inter-municipal</t>
  </si>
  <si>
    <t>Habitat para la Humanidad</t>
  </si>
  <si>
    <t>Cooperación técnica</t>
  </si>
  <si>
    <t>Asistencia técnica</t>
  </si>
  <si>
    <r>
      <t xml:space="preserve">6) Análisis y estrategia: 
</t>
    </r>
    <r>
      <rPr>
        <sz val="10"/>
        <color theme="1"/>
        <rFont val="Calibri"/>
        <family val="2"/>
      </rPr>
      <t xml:space="preserve">La municipalidad debe realizar un análisis de los actores y definir una estrategia de coordinación para mejorar y facilitar la gestión municipal
Ejemplo:
- Establecer convenios interinstitucionales, </t>
    </r>
    <r>
      <rPr>
        <sz val="10"/>
        <color rgb="FF0000FF"/>
        <rFont val="Calibri"/>
        <family val="2"/>
      </rPr>
      <t>¿cuál sería el objetivo y que resultado se esperaría de ese convenio?</t>
    </r>
    <r>
      <rPr>
        <sz val="10"/>
        <color theme="1"/>
        <rFont val="Calibri"/>
        <family val="2"/>
      </rPr>
      <t xml:space="preserve">
- Conformación de mesas de coordinación interinstitucional  </t>
    </r>
    <r>
      <rPr>
        <sz val="10"/>
        <color rgb="FF0000FF"/>
        <rFont val="Calibri"/>
        <family val="2"/>
      </rPr>
      <t>¿cuál sería el propósito y el resultado que se espera?</t>
    </r>
    <r>
      <rPr>
        <sz val="10"/>
        <color theme="1"/>
        <rFont val="Calibri"/>
        <family val="2"/>
      </rPr>
      <t xml:space="preserve">
</t>
    </r>
  </si>
  <si>
    <t>MATRIZ DE ANALISIS DE LA DISPONIBILIDAD FINANCIERA DE LA MUNICIPALIDAD</t>
  </si>
  <si>
    <t>1. Identificar la procedencia del financiamiento municipal para el 2023</t>
  </si>
  <si>
    <t>2. Indicar el monto total para el año 2023, según procedencia.</t>
  </si>
  <si>
    <t xml:space="preserve">3. En el caso de inversión para proyectos que forman capital fijo, indicar el monto según procedencia. </t>
  </si>
  <si>
    <t>4. Indicar el porcentaje que corresponde a inversión en proyectos que forman capital fijo</t>
  </si>
  <si>
    <t xml:space="preserve">5.Indicar el monto de la disponibilidad financiera para el funcionamiento o los proyectos que no forman capital fijo </t>
  </si>
  <si>
    <t>6. Indicar el porcentaje que corresponde a la disponibilidad financiera destinada para funcionamiento o proyectos que no forman capital fijo</t>
  </si>
  <si>
    <t>7. Monto total para el financiamiento del 2023</t>
  </si>
  <si>
    <t>8. Recursos comprometidos para el año fiscal 2023, ya sea por proyectos de arrastre, pago de deudas del 2022 o de años anteriores.</t>
  </si>
  <si>
    <t>9. Monto total comprometido para el 2023</t>
  </si>
  <si>
    <t>10.  Monto total disponible para el financiamiento de la gestión municipal del 2023</t>
  </si>
  <si>
    <t xml:space="preserve">Nota: las cifras detalladas en la matriz  Disponibilidad Financiera son ejemplos </t>
  </si>
  <si>
    <t>Disponibilidad financiera para el Plan Operativo Anual 2023</t>
  </si>
  <si>
    <t>1) Procedencia del financiamiento a nivel municipal para el año 2023</t>
  </si>
  <si>
    <t>2) Disponibilidad financiera para el año 2023
Q.</t>
  </si>
  <si>
    <t>3) Monto destinado a Inversión 
 Q.</t>
  </si>
  <si>
    <t xml:space="preserve">4) % de Inversión </t>
  </si>
  <si>
    <t>5) Monto destinado a funcionamiento 
Q.</t>
  </si>
  <si>
    <t>6) % de funcionamiento</t>
  </si>
  <si>
    <t>Situado constitucional</t>
  </si>
  <si>
    <t>IVA-PAZ</t>
  </si>
  <si>
    <t>Regalías</t>
  </si>
  <si>
    <t>Fonpetrol</t>
  </si>
  <si>
    <t>Cooperación Internacional no reembolsable (técnica, financiera, especie)</t>
  </si>
  <si>
    <t>Recursos de CODEDE</t>
  </si>
  <si>
    <t>Ingresos propios</t>
  </si>
  <si>
    <t>Impuesto a circulación de vehículos terrestres</t>
  </si>
  <si>
    <t>Otras</t>
  </si>
  <si>
    <t>…</t>
  </si>
  <si>
    <t>7) Total financiamiento para el año fiscal 2023</t>
  </si>
  <si>
    <t>8) Recursos comprometidos para el año fiscal 2022</t>
  </si>
  <si>
    <t>Monto comprometido</t>
  </si>
  <si>
    <t>Proyectos de arrastre</t>
  </si>
  <si>
    <t>Deuda (monto a pagar en el año)</t>
  </si>
  <si>
    <t>Otros (Especificar)</t>
  </si>
  <si>
    <t>9) Total comprometido</t>
  </si>
  <si>
    <t>10) Total Disponible para el año fiscal 2023</t>
  </si>
  <si>
    <t>INTRUCCIONES:</t>
  </si>
  <si>
    <r>
      <t xml:space="preserve">1, 2 , 3, 4, 6, 7 y </t>
    </r>
    <r>
      <rPr>
        <sz val="14"/>
        <rFont val="Calibri"/>
        <family val="2"/>
        <scheme val="minor"/>
      </rPr>
      <t>8</t>
    </r>
  </si>
  <si>
    <r>
      <t xml:space="preserve">Copiar de la Hoja 1_Matriz_PEI, es información </t>
    </r>
    <r>
      <rPr>
        <sz val="14"/>
        <rFont val="Calibri"/>
        <family val="2"/>
        <scheme val="minor"/>
      </rPr>
      <t>que</t>
    </r>
    <r>
      <rPr>
        <sz val="14"/>
        <color theme="1"/>
        <rFont val="Calibri"/>
        <family val="2"/>
        <scheme val="minor"/>
      </rPr>
      <t xml:space="preserve"> deriva de la priorización que se realizó desde el PEI-POM, solo deberá copiarse como referencia para saber la procedencia de los productos que se programarán para el siguiente año.</t>
    </r>
  </si>
  <si>
    <r>
      <t xml:space="preserve">Copiar de la hoja </t>
    </r>
    <r>
      <rPr>
        <b/>
        <sz val="14"/>
        <color theme="1"/>
        <rFont val="Calibri"/>
        <family val="2"/>
        <scheme val="minor"/>
      </rPr>
      <t>"1_PEI_POM"</t>
    </r>
    <r>
      <rPr>
        <sz val="14"/>
        <color theme="1"/>
        <rFont val="Calibri"/>
        <family val="2"/>
        <scheme val="minor"/>
      </rPr>
      <t>, el resultado de referencia que fue agregado (resultado del PDM-OT o el objetivo del PDM y Meta del Resultado al período 2023 - 2027)</t>
    </r>
  </si>
  <si>
    <t xml:space="preserve">Copiar de la hoja "1_PEI_POM" los productos de competencia propia y competencia delegada que corresponden al año 2023, para su respectiva programación, según su relación o vinculación con el resultado priorizado 
9.1 Productos de competencia propia de la municipalidad
9.2 Productos de competencia delegada, que la municipalidad programará y que contribuirán a los productos de otra institución, los cuales deberán coordinar
9.3 Especificar la unidad de medida del producto (responde a lo colocado en la hoja 1 PEI). 
9.4 Especificar la meta física del producto. 
9.5 Especificar la meta financiera del producto. </t>
  </si>
  <si>
    <r>
      <rPr>
        <b/>
        <sz val="14"/>
        <color theme="1"/>
        <rFont val="Calibri"/>
        <family val="2"/>
        <scheme val="minor"/>
      </rPr>
      <t>Intervenciones:</t>
    </r>
    <r>
      <rPr>
        <sz val="14"/>
        <color theme="1"/>
        <rFont val="Calibri"/>
        <family val="2"/>
        <scheme val="minor"/>
      </rPr>
      <t xml:space="preserve"> se refiere a todas las actividades, proyectos, obras que suman y contribuyen a la entrega de los productos, en este caso, los que serán programados para el año siguiente, 2022:
10.1 Agregar antes el número de orden (1,2,3...)
10.2 Nombre del proyecto o actividad. Es importante anotar el nombre del proyecto o actividad tal como se requiere para ingresarlo al SNIP, evitando que aparezcan como dos proyectos diferentes.  
En la descripción del proyecto se debe considerar el proceso, objeto y localización conforme la normativa SNIP.
10.3 Es el número de registro que el Sistema de Inversión Pública (SNIP) de Segeplán le asigna a cada proyecto/obra que la municipalidad ha programado.</t>
    </r>
    <r>
      <rPr>
        <sz val="14"/>
        <rFont val="Calibri"/>
        <family val="2"/>
        <scheme val="minor"/>
      </rPr>
      <t xml:space="preserve">  (En el caso de los proyectos que no forman capital fijo, deberán agregarse con base en las normas establecidas por el SNIP)  </t>
    </r>
    <r>
      <rPr>
        <sz val="14"/>
        <color rgb="FF0000FF"/>
        <rFont val="Calibri"/>
        <family val="2"/>
        <scheme val="minor"/>
      </rPr>
      <t xml:space="preserve">                                                                                    1</t>
    </r>
    <r>
      <rPr>
        <sz val="14"/>
        <color theme="1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>10.4 Agregar el código asignado para el efecto, de acuerdo al registro municipal.
10.5 Unidad de Medida coherente con la descripción de la intervención</t>
    </r>
  </si>
  <si>
    <r>
      <rPr>
        <b/>
        <sz val="14"/>
        <color theme="1"/>
        <rFont val="Calibri"/>
        <family val="2"/>
        <scheme val="minor"/>
      </rPr>
      <t>Meta de las intervenciones, para el año 2023:</t>
    </r>
    <r>
      <rPr>
        <sz val="14"/>
        <color theme="1"/>
        <rFont val="Calibri"/>
        <family val="2"/>
        <scheme val="minor"/>
      </rPr>
      <t xml:space="preserve">
11.1. Meta física de las intervenciones, es decir, cuantas actividades o cuanto avanzará el proyecto programado
11.2. Monto estimado que corresponde a las actividades y/o proyectos que se programen para el 2023
11.3., 11.4. y 11.5. Es la programación de las actividades o proyectos que se realizarán en cada cuatrimestre, es importante agregar la meta física y el monto programado para realizar dichas actividades o proyectos.
</t>
    </r>
  </si>
  <si>
    <t>Fila destinada a la programación de las actividades de funcionamiento de manera anual</t>
  </si>
  <si>
    <t>El reporte que generea SIPLAN GL 2023-2027, debe adjuntarse firmado y sellado.</t>
  </si>
  <si>
    <t>Municipalidad de __________________________________________________Departamento______________________________________</t>
  </si>
  <si>
    <t>Plan Operativo Anual (POA)</t>
  </si>
  <si>
    <t>11) Meta de la intervención 2023</t>
  </si>
  <si>
    <t>1) Eje k'atún</t>
  </si>
  <si>
    <t>4) Resultados Estratégicos de Desarrollo (RED)</t>
  </si>
  <si>
    <t xml:space="preserve">6) Resultado Municipal </t>
  </si>
  <si>
    <t>PGG 2020-2024</t>
  </si>
  <si>
    <t xml:space="preserve">9) PRODUCTO </t>
  </si>
  <si>
    <t>10) Intervenciones (proyectos, actividades)</t>
  </si>
  <si>
    <t>10.5  Unidad de medida</t>
  </si>
  <si>
    <t xml:space="preserve">11.1 Meta física </t>
  </si>
  <si>
    <t>11.2 Meta financiera
(monto estimado Q.)</t>
  </si>
  <si>
    <t>11.3 Programación Primer cuatrimestre</t>
  </si>
  <si>
    <t>11.4 Programación Segundo cuatrimestre</t>
  </si>
  <si>
    <t>11.5 Programación Tercer cuatrimestre</t>
  </si>
  <si>
    <t>6.1 Resultado PDM_OT al 2032</t>
  </si>
  <si>
    <t>6.2 Programa PDM 
(en caso no tenga PDM - OT aprobado)</t>
  </si>
  <si>
    <t>6.3 Meta del Resultado del 2023 - 2027</t>
  </si>
  <si>
    <t>7) PILAR PGG</t>
  </si>
  <si>
    <t>8) META PGG (competencia delegada)</t>
  </si>
  <si>
    <t xml:space="preserve">9) OBJETIVO SECTORIAL </t>
  </si>
  <si>
    <t>9.1 Producto Competencia Propia</t>
  </si>
  <si>
    <t>9.2 Producto Competencia delegada</t>
  </si>
  <si>
    <t>9.3 Unidad de Medida</t>
  </si>
  <si>
    <t>9.4) Meta física del producto para período 2023</t>
  </si>
  <si>
    <t>9.5) Meta financiera del Producto para período 2023.</t>
  </si>
  <si>
    <t>10.1 No. orden</t>
  </si>
  <si>
    <t>10.2 Nombre del Proyecto / Actividad</t>
  </si>
  <si>
    <t>10.3 SNIP</t>
  </si>
  <si>
    <t>10.4 SMIP</t>
  </si>
  <si>
    <t>DESARROLLO SOCIAL</t>
  </si>
  <si>
    <t xml:space="preserve">Mejorar la calidad de vida de los guatemaltecos, especialmente de los grupos más vulnerables y familias que se encuentran en estado de pobreza y pobreza extrema, por medio de la provisión y facilitación efectiva y oportuna de la infraestructura social priorizada en educación. (Acciones en materia de EDUCACIÓN) </t>
  </si>
  <si>
    <t>Ampliación Escuela Rural Mixta No. 5006 Juan Ernesto Bolaños,  Caserío Asunción Chivoc, San Juan Sacatepequez, Guatemala</t>
  </si>
  <si>
    <t>metros 2</t>
  </si>
  <si>
    <t xml:space="preserve">12    Gastos de funcionamiento sin vinculación a resultados. </t>
  </si>
  <si>
    <t xml:space="preserve">no aplica </t>
  </si>
  <si>
    <t>no aplica</t>
  </si>
  <si>
    <t xml:space="preserve">Total meta financiera anual de los Productos </t>
  </si>
  <si>
    <t>Total meta financiera anual de las Intervenciones</t>
  </si>
  <si>
    <t>MATRIZ QUE INTEGRA LA PLANIFICACIÓN CON LA ESTRUCTURA PROGRAMÁTICA DEL PRESUPUESTO</t>
  </si>
  <si>
    <t>Planificación:</t>
  </si>
  <si>
    <t>Copiar en la columna identificada "descripción"los Resultados Estratégicos de Desarrollo (RED),  productos e intervenciones según la matriz del POA</t>
  </si>
  <si>
    <t>Presupuesto:</t>
  </si>
  <si>
    <t>Vincular la estructura presupuestaria según corresponda :  
Resultado Estratégico -Programa;  
Producto - Proyecto (presupuestario); 
Intervención (actividad)  - Actividad
Intervención (proyecto planificación) - Obra
Incluir el código y la descripción que corresponda a lo que establece la Planificación
Esta información deberá ser revisada e integrada de forma conjunta con la Dirección Financiera Municipal</t>
  </si>
  <si>
    <t xml:space="preserve"> SEGEPLAN / DIRECCIÓN DE ASISTENCIA A LA ADMINISTRACIÓN FINANCIERA MUNICIPAL </t>
  </si>
  <si>
    <t>ESTRUCTURA DE VINCULACIÓN PLAN - PRESUPUESTO 2023</t>
  </si>
  <si>
    <t>Planificación</t>
  </si>
  <si>
    <t>Presupuesto</t>
  </si>
  <si>
    <t>Nivel</t>
  </si>
  <si>
    <t>Descripción</t>
  </si>
  <si>
    <t>Pgr</t>
  </si>
  <si>
    <t>Subp</t>
  </si>
  <si>
    <t>Proy</t>
  </si>
  <si>
    <t>Act / Ob</t>
  </si>
  <si>
    <t>Resultado Estratégico de Desarrollo</t>
  </si>
  <si>
    <t>Programa</t>
  </si>
  <si>
    <t>No aplica</t>
  </si>
  <si>
    <t>Subprograma</t>
  </si>
  <si>
    <t xml:space="preserve">Producto </t>
  </si>
  <si>
    <t>Proyecto que genere o no capital fijo
(presupuestario)</t>
  </si>
  <si>
    <t>Intervenciones (Actividad)</t>
  </si>
  <si>
    <t>Actividad</t>
  </si>
  <si>
    <t>Intervenciones (Proyecto planificación)</t>
  </si>
  <si>
    <t>Obra</t>
  </si>
  <si>
    <t>rev.acs_5_julio_2022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</si>
</sst>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&quot;Q&quot;#,##0;\-&quot;Q&quot;#,##0"/>
    <numFmt numFmtId="165" formatCode="_-&quot;Q&quot;* #,##0.00_-;\-&quot;Q&quot;* #,##0.00_-;_-&quot;Q&quot;* &quot;-&quot;??_-;_-@_-"/>
    <numFmt numFmtId="166" formatCode="_-* #,##0.00_-;\-* #,##0.00_-;_-* &quot;-&quot;??_-;_-@_-"/>
    <numFmt numFmtId="167" formatCode="&quot;Q&quot;#,##0_);\(&quot;Q&quot;#,##0\)"/>
    <numFmt numFmtId="168" formatCode="_(&quot;Q&quot;* #,##0.00_);_(&quot;Q&quot;* \(#,##0.00\);_(&quot;Q&quot;* &quot;-&quot;??_);_(@_)"/>
    <numFmt numFmtId="169" formatCode="_(* #,##0.00_);_(* \(#,##0.00\);_(* &quot;-&quot;??_);_(@_)"/>
    <numFmt numFmtId="170" formatCode="_([$Q-100A]* #,##0.00_);_([$Q-100A]* \(#,##0.00\);_([$Q-100A]* &quot;-&quot;??_);_(@_)"/>
    <numFmt numFmtId="171" formatCode="&quot;Q&quot;#,##0.00"/>
    <numFmt numFmtId="172" formatCode="&quot;Q&quot;#,##0"/>
  </numFmts>
  <fonts count="8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ndara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Calibri"/>
      <family val="2"/>
    </font>
    <font>
      <sz val="12"/>
      <color rgb="FF0000FF"/>
      <name val="Calibri"/>
      <family val="2"/>
    </font>
    <font>
      <b/>
      <sz val="12"/>
      <color rgb="FF0000FF"/>
      <name val="Calibri"/>
      <family val="2"/>
    </font>
    <font>
      <sz val="12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2"/>
      <color theme="4" tint="-0.249977111117893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1"/>
      <name val="Times New Roman"/>
      <family val="1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20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18"/>
      <color theme="0"/>
      <name val="Times New Roman"/>
      <family val="1"/>
    </font>
    <font>
      <sz val="5"/>
      <color theme="1"/>
      <name val="Calibri"/>
      <family val="2"/>
      <scheme val="minor"/>
    </font>
    <font>
      <sz val="10"/>
      <color theme="0"/>
      <name val="Times New Roman"/>
      <family val="1"/>
    </font>
    <font>
      <sz val="6"/>
      <color theme="1"/>
      <name val="Times New Roman"/>
      <family val="1"/>
    </font>
    <font>
      <sz val="14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CF68E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 style="thick">
        <color theme="0" tint="-0.14993743705557422"/>
      </bottom>
      <diagonal/>
    </border>
    <border>
      <left/>
      <right/>
      <top style="thick">
        <color theme="0" tint="-0.14993743705557422"/>
      </top>
      <bottom style="thick">
        <color theme="0" tint="-0.14993743705557422"/>
      </bottom>
      <diagonal/>
    </border>
    <border>
      <left style="thick">
        <color theme="0" tint="-0.14993743705557422"/>
      </left>
      <right/>
      <top style="thick">
        <color theme="0" tint="-0.14993743705557422"/>
      </top>
      <bottom style="thick">
        <color theme="0" tint="-0.14993743705557422"/>
      </bottom>
      <diagonal/>
    </border>
    <border>
      <left/>
      <right/>
      <top style="thick">
        <color theme="0" tint="-0.14993743705557422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7" fillId="0" borderId="13" applyNumberFormat="0" applyFill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47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26">
    <xf numFmtId="0" fontId="0" fillId="0" borderId="0" xfId="0"/>
    <xf numFmtId="0" fontId="0" fillId="2" borderId="0" xfId="0" applyFill="1"/>
    <xf numFmtId="0" fontId="12" fillId="2" borderId="0" xfId="0" applyFont="1" applyFill="1"/>
    <xf numFmtId="0" fontId="12" fillId="2" borderId="1" xfId="0" applyFont="1" applyFill="1" applyBorder="1"/>
    <xf numFmtId="0" fontId="0" fillId="2" borderId="0" xfId="0" applyFill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2" borderId="0" xfId="0" applyFont="1" applyFill="1"/>
    <xf numFmtId="0" fontId="18" fillId="0" borderId="0" xfId="2" applyFont="1" applyBorder="1" applyAlignment="1" applyProtection="1">
      <alignment vertical="center" wrapText="1"/>
    </xf>
    <xf numFmtId="0" fontId="9" fillId="0" borderId="0" xfId="0" applyFont="1"/>
    <xf numFmtId="0" fontId="19" fillId="0" borderId="0" xfId="2" applyFont="1" applyBorder="1" applyAlignment="1" applyProtection="1">
      <alignment horizontal="center" vertical="center" wrapText="1"/>
    </xf>
    <xf numFmtId="0" fontId="19" fillId="0" borderId="0" xfId="2" applyFont="1" applyBorder="1" applyAlignment="1" applyProtection="1">
      <alignment horizontal="left" vertical="center" wrapText="1"/>
    </xf>
    <xf numFmtId="0" fontId="10" fillId="2" borderId="0" xfId="4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9" fillId="2" borderId="0" xfId="2" applyFont="1" applyFill="1" applyBorder="1" applyAlignment="1" applyProtection="1">
      <alignment horizontal="left" vertical="center" wrapText="1"/>
    </xf>
    <xf numFmtId="0" fontId="18" fillId="2" borderId="0" xfId="2" applyFont="1" applyFill="1" applyBorder="1" applyAlignment="1" applyProtection="1">
      <alignment vertical="center" wrapText="1"/>
    </xf>
    <xf numFmtId="0" fontId="0" fillId="2" borderId="0" xfId="0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5" fillId="2" borderId="0" xfId="1" applyFont="1" applyFill="1" applyBorder="1" applyAlignment="1">
      <alignment vertical="center"/>
    </xf>
    <xf numFmtId="9" fontId="12" fillId="2" borderId="0" xfId="5" applyFont="1" applyFill="1"/>
    <xf numFmtId="0" fontId="12" fillId="0" borderId="0" xfId="0" applyFont="1"/>
    <xf numFmtId="9" fontId="14" fillId="4" borderId="1" xfId="5" applyFont="1" applyFill="1" applyBorder="1" applyAlignment="1">
      <alignment horizontal="center" vertical="center" wrapText="1"/>
    </xf>
    <xf numFmtId="170" fontId="12" fillId="2" borderId="1" xfId="0" applyNumberFormat="1" applyFont="1" applyFill="1" applyBorder="1"/>
    <xf numFmtId="9" fontId="12" fillId="0" borderId="1" xfId="5" applyFont="1" applyBorder="1" applyAlignment="1">
      <alignment horizontal="center"/>
    </xf>
    <xf numFmtId="170" fontId="12" fillId="0" borderId="1" xfId="0" applyNumberFormat="1" applyFont="1" applyBorder="1"/>
    <xf numFmtId="9" fontId="12" fillId="2" borderId="1" xfId="5" applyFont="1" applyFill="1" applyBorder="1" applyAlignment="1">
      <alignment horizontal="center"/>
    </xf>
    <xf numFmtId="9" fontId="12" fillId="2" borderId="1" xfId="5" applyFont="1" applyFill="1" applyBorder="1"/>
    <xf numFmtId="0" fontId="14" fillId="6" borderId="1" xfId="0" applyFont="1" applyFill="1" applyBorder="1"/>
    <xf numFmtId="170" fontId="14" fillId="6" borderId="1" xfId="0" applyNumberFormat="1" applyFont="1" applyFill="1" applyBorder="1"/>
    <xf numFmtId="9" fontId="14" fillId="6" borderId="1" xfId="5" applyFont="1" applyFill="1" applyBorder="1" applyAlignment="1">
      <alignment horizont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/>
    <xf numFmtId="9" fontId="14" fillId="2" borderId="1" xfId="5" applyFont="1" applyFill="1" applyBorder="1" applyAlignment="1">
      <alignment horizontal="center"/>
    </xf>
    <xf numFmtId="0" fontId="12" fillId="0" borderId="1" xfId="0" applyFont="1" applyBorder="1"/>
    <xf numFmtId="9" fontId="12" fillId="0" borderId="1" xfId="5" applyFont="1" applyBorder="1"/>
    <xf numFmtId="0" fontId="24" fillId="7" borderId="1" xfId="0" applyFont="1" applyFill="1" applyBorder="1"/>
    <xf numFmtId="170" fontId="24" fillId="7" borderId="1" xfId="0" applyNumberFormat="1" applyFont="1" applyFill="1" applyBorder="1"/>
    <xf numFmtId="0" fontId="12" fillId="7" borderId="1" xfId="0" applyFont="1" applyFill="1" applyBorder="1"/>
    <xf numFmtId="9" fontId="12" fillId="7" borderId="1" xfId="5" applyFont="1" applyFill="1" applyBorder="1"/>
    <xf numFmtId="0" fontId="14" fillId="7" borderId="1" xfId="0" applyFont="1" applyFill="1" applyBorder="1"/>
    <xf numFmtId="9" fontId="14" fillId="7" borderId="1" xfId="5" applyFont="1" applyFill="1" applyBorder="1" applyAlignment="1">
      <alignment horizontal="center"/>
    </xf>
    <xf numFmtId="9" fontId="12" fillId="0" borderId="0" xfId="5" applyFont="1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2" borderId="0" xfId="4" applyFont="1" applyFill="1" applyAlignment="1">
      <alignment horizontal="left" vertical="center" readingOrder="1"/>
    </xf>
    <xf numFmtId="0" fontId="15" fillId="2" borderId="0" xfId="4" applyFont="1" applyFill="1" applyAlignment="1">
      <alignment horizontal="center" vertical="center" readingOrder="1"/>
    </xf>
    <xf numFmtId="0" fontId="15" fillId="2" borderId="0" xfId="4" applyFont="1" applyFill="1" applyAlignment="1">
      <alignment horizontal="center" vertical="center" wrapText="1" readingOrder="1"/>
    </xf>
    <xf numFmtId="0" fontId="10" fillId="0" borderId="0" xfId="4" applyFont="1"/>
    <xf numFmtId="0" fontId="8" fillId="2" borderId="0" xfId="4" applyFont="1" applyFill="1" applyAlignment="1">
      <alignment horizontal="center" vertical="top" readingOrder="1"/>
    </xf>
    <xf numFmtId="0" fontId="3" fillId="2" borderId="0" xfId="4" applyFont="1" applyFill="1" applyAlignment="1">
      <alignment horizontal="left" vertical="top" readingOrder="1"/>
    </xf>
    <xf numFmtId="0" fontId="10" fillId="2" borderId="0" xfId="4" applyFont="1" applyFill="1" applyAlignment="1">
      <alignment vertical="center"/>
    </xf>
    <xf numFmtId="0" fontId="10" fillId="0" borderId="0" xfId="4" applyFont="1" applyAlignment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0" fontId="10" fillId="0" borderId="1" xfId="4" applyFont="1" applyBorder="1"/>
    <xf numFmtId="0" fontId="33" fillId="2" borderId="0" xfId="0" applyFont="1" applyFill="1" applyAlignment="1">
      <alignment horizontal="center" vertical="center"/>
    </xf>
    <xf numFmtId="0" fontId="14" fillId="2" borderId="0" xfId="4" applyFont="1" applyFill="1" applyAlignment="1">
      <alignment horizontal="center" vertical="top" readingOrder="1"/>
    </xf>
    <xf numFmtId="0" fontId="0" fillId="2" borderId="0" xfId="4" applyFont="1" applyFill="1" applyAlignment="1">
      <alignment horizontal="left" vertical="top" wrapText="1" readingOrder="1"/>
    </xf>
    <xf numFmtId="0" fontId="21" fillId="4" borderId="1" xfId="0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vertical="center"/>
    </xf>
    <xf numFmtId="0" fontId="11" fillId="4" borderId="3" xfId="0" applyFont="1" applyFill="1" applyBorder="1" applyAlignment="1">
      <alignment horizontal="left" vertical="center" wrapText="1"/>
    </xf>
    <xf numFmtId="3" fontId="11" fillId="4" borderId="8" xfId="0" applyNumberFormat="1" applyFont="1" applyFill="1" applyBorder="1" applyAlignment="1">
      <alignment horizontal="left" vertical="center" wrapText="1"/>
    </xf>
    <xf numFmtId="0" fontId="22" fillId="2" borderId="0" xfId="0" applyFont="1" applyFill="1" applyAlignment="1">
      <alignment vertical="center"/>
    </xf>
    <xf numFmtId="0" fontId="38" fillId="0" borderId="0" xfId="0" applyFont="1" applyAlignment="1">
      <alignment horizontal="center"/>
    </xf>
    <xf numFmtId="0" fontId="25" fillId="2" borderId="0" xfId="0" applyFont="1" applyFill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top" wrapText="1"/>
    </xf>
    <xf numFmtId="0" fontId="32" fillId="2" borderId="0" xfId="0" applyFont="1" applyFill="1" applyAlignment="1">
      <alignment horizontal="left" vertical="top" wrapText="1"/>
    </xf>
    <xf numFmtId="0" fontId="21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9" fontId="23" fillId="0" borderId="1" xfId="5" applyFont="1" applyFill="1" applyBorder="1" applyAlignment="1">
      <alignment horizontal="center" vertical="center" wrapText="1" readingOrder="1"/>
    </xf>
    <xf numFmtId="9" fontId="0" fillId="0" borderId="1" xfId="5" applyFont="1" applyFill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24" fillId="2" borderId="0" xfId="1" applyFont="1" applyFill="1" applyAlignment="1">
      <alignment vertical="center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4" fillId="0" borderId="0" xfId="0" applyFont="1"/>
    <xf numFmtId="9" fontId="14" fillId="0" borderId="0" xfId="5" applyFont="1" applyAlignment="1">
      <alignment horizontal="center"/>
    </xf>
    <xf numFmtId="0" fontId="14" fillId="2" borderId="0" xfId="0" applyFont="1" applyFill="1"/>
    <xf numFmtId="9" fontId="14" fillId="2" borderId="0" xfId="5" applyFont="1" applyFill="1" applyAlignment="1">
      <alignment horizontal="center"/>
    </xf>
    <xf numFmtId="0" fontId="15" fillId="2" borderId="0" xfId="1" applyFont="1" applyFill="1" applyAlignment="1">
      <alignment vertical="center"/>
    </xf>
    <xf numFmtId="0" fontId="17" fillId="5" borderId="1" xfId="0" applyFont="1" applyFill="1" applyBorder="1" applyAlignment="1">
      <alignment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justify" vertical="center" wrapText="1"/>
    </xf>
    <xf numFmtId="0" fontId="45" fillId="5" borderId="1" xfId="0" applyFont="1" applyFill="1" applyBorder="1" applyAlignment="1">
      <alignment horizontal="left" vertical="center" wrapText="1" readingOrder="1"/>
    </xf>
    <xf numFmtId="0" fontId="21" fillId="5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9" fillId="2" borderId="0" xfId="2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0" fontId="11" fillId="4" borderId="0" xfId="0" applyFont="1" applyFill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8" fontId="12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68" fontId="0" fillId="0" borderId="18" xfId="0" applyNumberFormat="1" applyBorder="1" applyAlignment="1">
      <alignment vertical="center"/>
    </xf>
    <xf numFmtId="0" fontId="12" fillId="2" borderId="0" xfId="0" applyFont="1" applyFill="1" applyAlignment="1">
      <alignment horizontal="center" vertical="top" wrapText="1"/>
    </xf>
    <xf numFmtId="0" fontId="11" fillId="4" borderId="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168" fontId="12" fillId="0" borderId="5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1" fillId="11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8" fontId="0" fillId="0" borderId="28" xfId="0" applyNumberFormat="1" applyBorder="1" applyAlignment="1">
      <alignment vertical="center"/>
    </xf>
    <xf numFmtId="0" fontId="49" fillId="0" borderId="1" xfId="0" applyFont="1" applyBorder="1" applyAlignment="1">
      <alignment horizontal="center" vertical="center" wrapText="1" readingOrder="1"/>
    </xf>
    <xf numFmtId="172" fontId="49" fillId="0" borderId="1" xfId="0" applyNumberFormat="1" applyFont="1" applyBorder="1" applyAlignment="1">
      <alignment horizontal="center" vertical="center" wrapText="1" readingOrder="1"/>
    </xf>
    <xf numFmtId="1" fontId="49" fillId="0" borderId="1" xfId="0" applyNumberFormat="1" applyFont="1" applyBorder="1" applyAlignment="1">
      <alignment horizontal="center" vertical="center" wrapText="1" readingOrder="1"/>
    </xf>
    <xf numFmtId="0" fontId="49" fillId="0" borderId="0" xfId="0" applyFont="1" applyAlignment="1">
      <alignment horizontal="center" vertical="center" wrapText="1" readingOrder="1"/>
    </xf>
    <xf numFmtId="172" fontId="49" fillId="0" borderId="18" xfId="0" applyNumberFormat="1" applyFont="1" applyBorder="1" applyAlignment="1">
      <alignment horizontal="center" vertical="center" wrapText="1" readingOrder="1"/>
    </xf>
    <xf numFmtId="0" fontId="55" fillId="0" borderId="1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vertical="center" wrapText="1"/>
    </xf>
    <xf numFmtId="3" fontId="11" fillId="4" borderId="44" xfId="0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2" fontId="49" fillId="0" borderId="5" xfId="0" applyNumberFormat="1" applyFont="1" applyBorder="1" applyAlignment="1">
      <alignment horizontal="center" vertical="center" wrapText="1" readingOrder="1"/>
    </xf>
    <xf numFmtId="0" fontId="56" fillId="4" borderId="21" xfId="0" applyFont="1" applyFill="1" applyBorder="1" applyAlignment="1">
      <alignment horizontal="center" vertical="center" wrapText="1"/>
    </xf>
    <xf numFmtId="171" fontId="56" fillId="4" borderId="21" xfId="6" applyNumberFormat="1" applyFont="1" applyFill="1" applyBorder="1" applyAlignment="1">
      <alignment horizontal="center" vertical="center" wrapText="1"/>
    </xf>
    <xf numFmtId="0" fontId="56" fillId="4" borderId="21" xfId="6" applyFont="1" applyFill="1" applyBorder="1" applyAlignment="1">
      <alignment horizontal="center" vertical="center" wrapText="1"/>
    </xf>
    <xf numFmtId="0" fontId="56" fillId="4" borderId="21" xfId="0" applyFont="1" applyFill="1" applyBorder="1" applyAlignment="1">
      <alignment horizontal="left" vertical="center" wrapText="1"/>
    </xf>
    <xf numFmtId="0" fontId="56" fillId="4" borderId="21" xfId="0" applyFont="1" applyFill="1" applyBorder="1" applyAlignment="1">
      <alignment horizontal="center" vertical="center" wrapText="1" readingOrder="1"/>
    </xf>
    <xf numFmtId="172" fontId="56" fillId="4" borderId="21" xfId="0" applyNumberFormat="1" applyFont="1" applyFill="1" applyBorder="1" applyAlignment="1">
      <alignment horizontal="center" vertical="center" wrapText="1" readingOrder="1"/>
    </xf>
    <xf numFmtId="1" fontId="56" fillId="4" borderId="21" xfId="0" applyNumberFormat="1" applyFont="1" applyFill="1" applyBorder="1" applyAlignment="1">
      <alignment horizontal="center" vertical="center" wrapText="1" readingOrder="1"/>
    </xf>
    <xf numFmtId="2" fontId="56" fillId="4" borderId="40" xfId="0" applyNumberFormat="1" applyFont="1" applyFill="1" applyBorder="1" applyAlignment="1">
      <alignment horizontal="center" vertical="center" wrapText="1" readingOrder="1"/>
    </xf>
    <xf numFmtId="0" fontId="55" fillId="0" borderId="17" xfId="0" applyFont="1" applyBorder="1" applyAlignment="1">
      <alignment vertical="center" wrapText="1"/>
    </xf>
    <xf numFmtId="0" fontId="0" fillId="0" borderId="17" xfId="0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6" fillId="4" borderId="41" xfId="0" applyFont="1" applyFill="1" applyBorder="1" applyAlignment="1">
      <alignment horizontal="left" vertical="center" wrapText="1"/>
    </xf>
    <xf numFmtId="172" fontId="56" fillId="4" borderId="22" xfId="0" applyNumberFormat="1" applyFont="1" applyFill="1" applyBorder="1" applyAlignment="1">
      <alignment horizontal="center" vertical="center" wrapText="1" readingOrder="1"/>
    </xf>
    <xf numFmtId="168" fontId="0" fillId="2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168" fontId="6" fillId="0" borderId="0" xfId="0" applyNumberFormat="1" applyFont="1" applyAlignment="1">
      <alignment horizontal="center"/>
    </xf>
    <xf numFmtId="3" fontId="10" fillId="0" borderId="4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171" fontId="57" fillId="12" borderId="34" xfId="0" applyNumberFormat="1" applyFont="1" applyFill="1" applyBorder="1" applyAlignment="1">
      <alignment horizontal="center" vertical="center" wrapText="1"/>
    </xf>
    <xf numFmtId="0" fontId="55" fillId="6" borderId="15" xfId="0" applyFont="1" applyFill="1" applyBorder="1" applyAlignment="1">
      <alignment horizontal="center" vertical="center"/>
    </xf>
    <xf numFmtId="168" fontId="55" fillId="6" borderId="15" xfId="0" applyNumberFormat="1" applyFont="1" applyFill="1" applyBorder="1" applyAlignment="1">
      <alignment vertical="center"/>
    </xf>
    <xf numFmtId="0" fontId="55" fillId="0" borderId="0" xfId="0" applyFont="1"/>
    <xf numFmtId="0" fontId="45" fillId="0" borderId="0" xfId="0" applyFont="1"/>
    <xf numFmtId="171" fontId="59" fillId="13" borderId="48" xfId="0" applyNumberFormat="1" applyFont="1" applyFill="1" applyBorder="1" applyAlignment="1">
      <alignment horizontal="center" vertical="center" wrapText="1"/>
    </xf>
    <xf numFmtId="171" fontId="59" fillId="13" borderId="45" xfId="0" applyNumberFormat="1" applyFont="1" applyFill="1" applyBorder="1" applyAlignment="1">
      <alignment horizontal="center" vertical="center" wrapText="1"/>
    </xf>
    <xf numFmtId="0" fontId="21" fillId="4" borderId="21" xfId="0" applyFont="1" applyFill="1" applyBorder="1" applyAlignment="1">
      <alignment horizontal="center" vertical="center" wrapText="1"/>
    </xf>
    <xf numFmtId="171" fontId="21" fillId="4" borderId="21" xfId="0" applyNumberFormat="1" applyFont="1" applyFill="1" applyBorder="1" applyAlignment="1">
      <alignment horizontal="center" vertical="center" wrapText="1"/>
    </xf>
    <xf numFmtId="171" fontId="45" fillId="4" borderId="21" xfId="0" applyNumberFormat="1" applyFont="1" applyFill="1" applyBorder="1"/>
    <xf numFmtId="171" fontId="45" fillId="4" borderId="21" xfId="0" applyNumberFormat="1" applyFont="1" applyFill="1" applyBorder="1" applyAlignment="1">
      <alignment vertical="center" wrapText="1" readingOrder="1"/>
    </xf>
    <xf numFmtId="171" fontId="45" fillId="4" borderId="21" xfId="0" applyNumberFormat="1" applyFont="1" applyFill="1" applyBorder="1" applyAlignment="1">
      <alignment horizontal="center" vertical="center" wrapText="1" readingOrder="1"/>
    </xf>
    <xf numFmtId="0" fontId="45" fillId="4" borderId="21" xfId="0" applyFont="1" applyFill="1" applyBorder="1" applyAlignment="1">
      <alignment horizontal="center" vertical="center" wrapText="1" readingOrder="1"/>
    </xf>
    <xf numFmtId="0" fontId="21" fillId="4" borderId="21" xfId="0" applyFont="1" applyFill="1" applyBorder="1" applyAlignment="1">
      <alignment horizontal="center" vertical="center" wrapText="1" readingOrder="1"/>
    </xf>
    <xf numFmtId="171" fontId="21" fillId="4" borderId="21" xfId="0" applyNumberFormat="1" applyFont="1" applyFill="1" applyBorder="1" applyAlignment="1">
      <alignment horizontal="center" vertical="center" wrapText="1" readingOrder="1"/>
    </xf>
    <xf numFmtId="0" fontId="45" fillId="4" borderId="21" xfId="0" applyFont="1" applyFill="1" applyBorder="1" applyAlignment="1">
      <alignment horizontal="center" vertical="center"/>
    </xf>
    <xf numFmtId="168" fontId="45" fillId="4" borderId="21" xfId="0" applyNumberFormat="1" applyFont="1" applyFill="1" applyBorder="1" applyAlignment="1">
      <alignment horizontal="center" vertical="center"/>
    </xf>
    <xf numFmtId="168" fontId="45" fillId="4" borderId="21" xfId="0" applyNumberFormat="1" applyFont="1" applyFill="1" applyBorder="1" applyAlignment="1">
      <alignment vertical="center"/>
    </xf>
    <xf numFmtId="168" fontId="45" fillId="4" borderId="22" xfId="0" applyNumberFormat="1" applyFont="1" applyFill="1" applyBorder="1" applyAlignment="1">
      <alignment horizontal="right" vertical="center"/>
    </xf>
    <xf numFmtId="0" fontId="55" fillId="6" borderId="15" xfId="0" applyFont="1" applyFill="1" applyBorder="1" applyAlignment="1">
      <alignment horizontal="center" vertical="center" wrapText="1" readingOrder="1"/>
    </xf>
    <xf numFmtId="171" fontId="55" fillId="6" borderId="15" xfId="0" applyNumberFormat="1" applyFont="1" applyFill="1" applyBorder="1" applyAlignment="1">
      <alignment horizontal="center" vertical="center" wrapText="1" readingOrder="1"/>
    </xf>
    <xf numFmtId="168" fontId="55" fillId="6" borderId="16" xfId="0" applyNumberFormat="1" applyFont="1" applyFill="1" applyBorder="1" applyAlignment="1">
      <alignment horizontal="right" vertical="center"/>
    </xf>
    <xf numFmtId="0" fontId="10" fillId="0" borderId="19" xfId="0" applyFont="1" applyBorder="1" applyAlignment="1">
      <alignment vertical="center" wrapText="1"/>
    </xf>
    <xf numFmtId="9" fontId="0" fillId="0" borderId="19" xfId="5" applyFont="1" applyFill="1" applyBorder="1" applyAlignment="1">
      <alignment horizontal="center" vertical="center"/>
    </xf>
    <xf numFmtId="0" fontId="12" fillId="2" borderId="0" xfId="0" applyFont="1" applyFill="1" applyAlignment="1">
      <alignment vertical="top" wrapText="1"/>
    </xf>
    <xf numFmtId="0" fontId="32" fillId="2" borderId="0" xfId="0" applyFont="1" applyFill="1" applyAlignment="1">
      <alignment vertical="top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 readingOrder="1"/>
    </xf>
    <xf numFmtId="0" fontId="28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19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55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6" fillId="4" borderId="39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6" fillId="4" borderId="37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1" fillId="11" borderId="3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2" borderId="0" xfId="0" applyFill="1" applyAlignment="1">
      <alignment horizontal="left" vertical="top" wrapText="1"/>
    </xf>
    <xf numFmtId="0" fontId="56" fillId="4" borderId="1" xfId="0" applyFont="1" applyFill="1" applyBorder="1" applyAlignment="1">
      <alignment vertical="center" wrapText="1"/>
    </xf>
    <xf numFmtId="2" fontId="49" fillId="0" borderId="9" xfId="0" applyNumberFormat="1" applyFont="1" applyBorder="1" applyAlignment="1">
      <alignment horizontal="center" vertical="center" wrapText="1" readingOrder="1"/>
    </xf>
    <xf numFmtId="0" fontId="32" fillId="2" borderId="11" xfId="0" applyFont="1" applyFill="1" applyBorder="1" applyAlignment="1">
      <alignment vertical="top" wrapText="1"/>
    </xf>
    <xf numFmtId="0" fontId="32" fillId="2" borderId="52" xfId="0" applyFont="1" applyFill="1" applyBorder="1" applyAlignment="1">
      <alignment vertical="top" wrapText="1"/>
    </xf>
    <xf numFmtId="0" fontId="0" fillId="2" borderId="14" xfId="0" applyFill="1" applyBorder="1" applyAlignment="1">
      <alignment horizontal="left" vertical="top" wrapText="1"/>
    </xf>
    <xf numFmtId="0" fontId="32" fillId="2" borderId="12" xfId="0" applyFont="1" applyFill="1" applyBorder="1" applyAlignment="1">
      <alignment vertical="top" wrapText="1"/>
    </xf>
    <xf numFmtId="0" fontId="32" fillId="2" borderId="10" xfId="0" applyFont="1" applyFill="1" applyBorder="1" applyAlignment="1">
      <alignment vertical="top" wrapText="1"/>
    </xf>
    <xf numFmtId="0" fontId="32" fillId="2" borderId="7" xfId="0" applyFont="1" applyFill="1" applyBorder="1" applyAlignment="1">
      <alignment vertical="top" wrapText="1"/>
    </xf>
    <xf numFmtId="0" fontId="12" fillId="2" borderId="14" xfId="0" applyFont="1" applyFill="1" applyBorder="1" applyAlignment="1">
      <alignment vertical="top" wrapText="1"/>
    </xf>
    <xf numFmtId="0" fontId="12" fillId="2" borderId="52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vertical="top" wrapText="1"/>
    </xf>
    <xf numFmtId="0" fontId="12" fillId="2" borderId="12" xfId="0" applyFont="1" applyFill="1" applyBorder="1" applyAlignment="1">
      <alignment vertical="top" wrapText="1"/>
    </xf>
    <xf numFmtId="0" fontId="31" fillId="2" borderId="6" xfId="0" applyFont="1" applyFill="1" applyBorder="1"/>
    <xf numFmtId="0" fontId="0" fillId="2" borderId="7" xfId="0" applyFill="1" applyBorder="1"/>
    <xf numFmtId="0" fontId="0" fillId="2" borderId="11" xfId="0" applyFill="1" applyBorder="1"/>
    <xf numFmtId="0" fontId="33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48" fillId="2" borderId="8" xfId="0" applyFont="1" applyFill="1" applyBorder="1" applyAlignment="1">
      <alignment vertical="top" wrapText="1"/>
    </xf>
    <xf numFmtId="0" fontId="48" fillId="2" borderId="3" xfId="0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0" borderId="1" xfId="0" applyBorder="1"/>
    <xf numFmtId="0" fontId="12" fillId="2" borderId="1" xfId="0" applyFont="1" applyFill="1" applyBorder="1" applyAlignment="1">
      <alignment horizontal="left" vertical="top" wrapText="1"/>
    </xf>
    <xf numFmtId="0" fontId="0" fillId="0" borderId="4" xfId="0" applyBorder="1"/>
    <xf numFmtId="0" fontId="55" fillId="0" borderId="2" xfId="0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 wrapText="1"/>
    </xf>
    <xf numFmtId="171" fontId="49" fillId="0" borderId="15" xfId="0" applyNumberFormat="1" applyFont="1" applyBorder="1" applyAlignment="1">
      <alignment horizontal="center" vertical="center" wrapText="1"/>
    </xf>
    <xf numFmtId="171" fontId="55" fillId="0" borderId="15" xfId="0" applyNumberFormat="1" applyFont="1" applyBorder="1" applyAlignment="1">
      <alignment horizontal="center" vertical="center" wrapText="1" readingOrder="1"/>
    </xf>
    <xf numFmtId="0" fontId="49" fillId="0" borderId="15" xfId="0" applyFont="1" applyBorder="1" applyAlignment="1">
      <alignment horizontal="left" vertical="center" wrapText="1" readingOrder="1"/>
    </xf>
    <xf numFmtId="0" fontId="49" fillId="0" borderId="15" xfId="0" applyFont="1" applyBorder="1" applyAlignment="1">
      <alignment horizontal="center" vertical="center" wrapText="1" readingOrder="1"/>
    </xf>
    <xf numFmtId="0" fontId="55" fillId="0" borderId="15" xfId="0" applyFont="1" applyBorder="1" applyAlignment="1">
      <alignment horizontal="center" vertical="center"/>
    </xf>
    <xf numFmtId="168" fontId="55" fillId="0" borderId="15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49" fillId="0" borderId="1" xfId="0" applyFont="1" applyBorder="1" applyAlignment="1">
      <alignment vertical="center" wrapText="1"/>
    </xf>
    <xf numFmtId="171" fontId="9" fillId="0" borderId="1" xfId="0" applyNumberFormat="1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171" fontId="19" fillId="0" borderId="1" xfId="0" applyNumberFormat="1" applyFont="1" applyBorder="1" applyAlignment="1">
      <alignment horizontal="center" vertical="center" wrapText="1" readingOrder="1"/>
    </xf>
    <xf numFmtId="171" fontId="23" fillId="0" borderId="1" xfId="0" applyNumberFormat="1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171" fontId="23" fillId="0" borderId="18" xfId="0" applyNumberFormat="1" applyFont="1" applyBorder="1" applyAlignment="1">
      <alignment horizontal="center" vertical="center" wrapText="1" readingOrder="1"/>
    </xf>
    <xf numFmtId="171" fontId="0" fillId="0" borderId="1" xfId="0" applyNumberFormat="1" applyBorder="1"/>
    <xf numFmtId="10" fontId="23" fillId="0" borderId="1" xfId="0" applyNumberFormat="1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/>
    </xf>
    <xf numFmtId="171" fontId="11" fillId="0" borderId="1" xfId="0" applyNumberFormat="1" applyFont="1" applyBorder="1" applyAlignment="1">
      <alignment horizontal="center" vertical="center" wrapText="1" readingOrder="1"/>
    </xf>
    <xf numFmtId="0" fontId="9" fillId="0" borderId="31" xfId="0" applyFont="1" applyBorder="1" applyAlignment="1">
      <alignment vertical="center" wrapText="1"/>
    </xf>
    <xf numFmtId="171" fontId="0" fillId="0" borderId="19" xfId="0" applyNumberFormat="1" applyBorder="1"/>
    <xf numFmtId="0" fontId="26" fillId="0" borderId="19" xfId="0" applyFont="1" applyBorder="1" applyAlignment="1">
      <alignment horizontal="left" vertical="center" wrapText="1" readingOrder="1"/>
    </xf>
    <xf numFmtId="0" fontId="10" fillId="0" borderId="19" xfId="0" applyFont="1" applyBorder="1" applyAlignment="1">
      <alignment horizontal="center" vertical="center" wrapText="1" readingOrder="1"/>
    </xf>
    <xf numFmtId="0" fontId="9" fillId="0" borderId="19" xfId="0" applyFont="1" applyBorder="1" applyAlignment="1">
      <alignment horizontal="center" vertical="center" wrapText="1" readingOrder="1"/>
    </xf>
    <xf numFmtId="171" fontId="19" fillId="0" borderId="19" xfId="0" applyNumberFormat="1" applyFont="1" applyBorder="1" applyAlignment="1">
      <alignment horizontal="center" vertical="center" wrapText="1" readingOrder="1"/>
    </xf>
    <xf numFmtId="10" fontId="23" fillId="0" borderId="19" xfId="0" applyNumberFormat="1" applyFont="1" applyBorder="1" applyAlignment="1">
      <alignment horizontal="center" vertical="center" wrapText="1" readingOrder="1"/>
    </xf>
    <xf numFmtId="171" fontId="23" fillId="0" borderId="19" xfId="0" applyNumberFormat="1" applyFont="1" applyBorder="1" applyAlignment="1">
      <alignment horizontal="center" vertical="center" wrapText="1" readingOrder="1"/>
    </xf>
    <xf numFmtId="171" fontId="23" fillId="0" borderId="20" xfId="0" applyNumberFormat="1" applyFont="1" applyBorder="1" applyAlignment="1">
      <alignment horizontal="center" vertical="center" wrapText="1" readingOrder="1"/>
    </xf>
    <xf numFmtId="0" fontId="45" fillId="0" borderId="1" xfId="0" applyFont="1" applyBorder="1"/>
    <xf numFmtId="0" fontId="0" fillId="0" borderId="0" xfId="0" applyAlignment="1">
      <alignment horizontal="right" vertical="center"/>
    </xf>
    <xf numFmtId="168" fontId="0" fillId="0" borderId="0" xfId="0" applyNumberFormat="1"/>
    <xf numFmtId="2" fontId="0" fillId="0" borderId="0" xfId="0" applyNumberFormat="1"/>
    <xf numFmtId="0" fontId="6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66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4" borderId="9" xfId="0" applyFill="1" applyBorder="1" applyAlignment="1">
      <alignment horizontal="center" vertical="center" wrapText="1"/>
    </xf>
    <xf numFmtId="0" fontId="64" fillId="4" borderId="9" xfId="0" applyFont="1" applyFill="1" applyBorder="1" applyAlignment="1">
      <alignment horizontal="center" vertical="center" wrapText="1"/>
    </xf>
    <xf numFmtId="0" fontId="65" fillId="4" borderId="9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61" fillId="15" borderId="1" xfId="0" applyFont="1" applyFill="1" applyBorder="1" applyAlignment="1">
      <alignment horizontal="center" vertical="center" wrapText="1"/>
    </xf>
    <xf numFmtId="0" fontId="61" fillId="15" borderId="1" xfId="0" applyFont="1" applyFill="1" applyBorder="1" applyAlignment="1">
      <alignment horizontal="left" vertical="center" wrapText="1"/>
    </xf>
    <xf numFmtId="0" fontId="61" fillId="15" borderId="3" xfId="0" applyFont="1" applyFill="1" applyBorder="1" applyAlignment="1">
      <alignment horizontal="center" vertical="center" wrapText="1"/>
    </xf>
    <xf numFmtId="0" fontId="61" fillId="15" borderId="5" xfId="0" applyFont="1" applyFill="1" applyBorder="1" applyAlignment="1">
      <alignment vertical="center" wrapText="1"/>
    </xf>
    <xf numFmtId="0" fontId="61" fillId="15" borderId="5" xfId="0" applyFont="1" applyFill="1" applyBorder="1" applyAlignment="1">
      <alignment horizontal="left" vertical="center" wrapText="1"/>
    </xf>
    <xf numFmtId="0" fontId="69" fillId="15" borderId="1" xfId="0" applyFont="1" applyFill="1" applyBorder="1" applyAlignment="1">
      <alignment horizontal="center" vertical="center" wrapText="1"/>
    </xf>
    <xf numFmtId="0" fontId="61" fillId="15" borderId="3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0" fillId="4" borderId="12" xfId="0" applyFill="1" applyBorder="1" applyAlignment="1">
      <alignment horizontal="left" vertical="center" wrapText="1"/>
    </xf>
    <xf numFmtId="0" fontId="14" fillId="4" borderId="57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3" xfId="0" applyFill="1" applyBorder="1" applyAlignment="1">
      <alignment vertical="center" wrapText="1"/>
    </xf>
    <xf numFmtId="0" fontId="70" fillId="0" borderId="0" xfId="0" applyFont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65" fillId="4" borderId="12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vertical="center" wrapText="1"/>
    </xf>
    <xf numFmtId="0" fontId="66" fillId="4" borderId="1" xfId="0" applyFont="1" applyFill="1" applyBorder="1" applyAlignment="1">
      <alignment horizontal="center" vertical="center" wrapText="1"/>
    </xf>
    <xf numFmtId="0" fontId="66" fillId="4" borderId="58" xfId="0" applyFont="1" applyFill="1" applyBorder="1" applyAlignment="1">
      <alignment horizontal="center" vertical="center" wrapText="1"/>
    </xf>
    <xf numFmtId="0" fontId="66" fillId="4" borderId="58" xfId="0" applyFont="1" applyFill="1" applyBorder="1" applyAlignment="1">
      <alignment vertical="center" wrapText="1"/>
    </xf>
    <xf numFmtId="0" fontId="66" fillId="4" borderId="58" xfId="0" applyFont="1" applyFill="1" applyBorder="1" applyAlignment="1">
      <alignment horizontal="left" vertical="center" wrapText="1"/>
    </xf>
    <xf numFmtId="0" fontId="66" fillId="4" borderId="57" xfId="0" applyFont="1" applyFill="1" applyBorder="1" applyAlignment="1">
      <alignment horizontal="center" vertical="center" wrapText="1"/>
    </xf>
    <xf numFmtId="0" fontId="66" fillId="4" borderId="1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vertical="center" wrapText="1"/>
    </xf>
    <xf numFmtId="0" fontId="65" fillId="4" borderId="9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12" fillId="4" borderId="8" xfId="0" applyFont="1" applyFill="1" applyBorder="1" applyAlignment="1">
      <alignment vertical="center" wrapText="1"/>
    </xf>
    <xf numFmtId="0" fontId="71" fillId="4" borderId="1" xfId="0" applyFont="1" applyFill="1" applyBorder="1" applyAlignment="1">
      <alignment horizontal="left" vertical="center" wrapText="1"/>
    </xf>
    <xf numFmtId="0" fontId="60" fillId="15" borderId="58" xfId="0" applyFont="1" applyFill="1" applyBorder="1" applyAlignment="1">
      <alignment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1" fillId="15" borderId="5" xfId="0" applyFont="1" applyFill="1" applyBorder="1" applyAlignment="1">
      <alignment horizontal="center" vertical="center" wrapText="1"/>
    </xf>
    <xf numFmtId="0" fontId="68" fillId="15" borderId="5" xfId="0" applyFont="1" applyFill="1" applyBorder="1" applyAlignment="1">
      <alignment horizontal="left" vertical="center" wrapText="1"/>
    </xf>
    <xf numFmtId="0" fontId="69" fillId="15" borderId="5" xfId="0" applyFont="1" applyFill="1" applyBorder="1" applyAlignment="1">
      <alignment horizontal="left" vertical="center" wrapText="1"/>
    </xf>
    <xf numFmtId="0" fontId="61" fillId="15" borderId="8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vertical="center" wrapText="1"/>
    </xf>
    <xf numFmtId="0" fontId="72" fillId="0" borderId="0" xfId="0" applyFont="1" applyAlignment="1">
      <alignment vertical="center" wrapText="1"/>
    </xf>
    <xf numFmtId="0" fontId="73" fillId="0" borderId="0" xfId="0" applyFont="1" applyAlignment="1">
      <alignment vertical="center" wrapText="1"/>
    </xf>
    <xf numFmtId="0" fontId="74" fillId="0" borderId="0" xfId="0" applyFont="1" applyAlignment="1">
      <alignment vertical="center" wrapText="1"/>
    </xf>
    <xf numFmtId="0" fontId="61" fillId="0" borderId="0" xfId="0" applyFont="1" applyAlignment="1">
      <alignment horizontal="center" vertical="center" wrapText="1"/>
    </xf>
    <xf numFmtId="0" fontId="61" fillId="0" borderId="0" xfId="0" applyFont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74" fillId="0" borderId="0" xfId="0" applyFont="1" applyAlignment="1">
      <alignment horizontal="center" vertical="center" wrapText="1"/>
    </xf>
    <xf numFmtId="0" fontId="57" fillId="16" borderId="59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left" vertical="center" wrapText="1"/>
    </xf>
    <xf numFmtId="0" fontId="76" fillId="2" borderId="0" xfId="0" applyFont="1" applyFill="1" applyAlignment="1">
      <alignment vertical="center" wrapText="1"/>
    </xf>
    <xf numFmtId="0" fontId="61" fillId="15" borderId="1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77" fillId="0" borderId="0" xfId="0" applyFont="1" applyAlignment="1">
      <alignment vertical="center" wrapText="1"/>
    </xf>
    <xf numFmtId="0" fontId="57" fillId="16" borderId="61" xfId="0" applyFont="1" applyFill="1" applyBorder="1" applyAlignment="1">
      <alignment horizontal="center" vertical="center" wrapText="1"/>
    </xf>
    <xf numFmtId="0" fontId="66" fillId="4" borderId="1" xfId="0" applyFont="1" applyFill="1" applyBorder="1" applyAlignment="1">
      <alignment horizontal="left" vertical="center" wrapText="1"/>
    </xf>
    <xf numFmtId="0" fontId="64" fillId="4" borderId="5" xfId="0" applyFont="1" applyFill="1" applyBorder="1" applyAlignment="1">
      <alignment horizontal="center" vertical="center" wrapText="1"/>
    </xf>
    <xf numFmtId="0" fontId="64" fillId="4" borderId="10" xfId="0" applyFont="1" applyFill="1" applyBorder="1" applyAlignment="1">
      <alignment horizontal="center" vertical="center" wrapText="1"/>
    </xf>
    <xf numFmtId="0" fontId="60" fillId="15" borderId="58" xfId="0" applyFont="1" applyFill="1" applyBorder="1" applyAlignment="1">
      <alignment horizontal="center" vertical="center" wrapText="1"/>
    </xf>
    <xf numFmtId="0" fontId="68" fillId="15" borderId="5" xfId="0" applyFont="1" applyFill="1" applyBorder="1" applyAlignment="1">
      <alignment horizontal="center" vertical="center" wrapText="1"/>
    </xf>
    <xf numFmtId="0" fontId="66" fillId="4" borderId="57" xfId="0" applyFont="1" applyFill="1" applyBorder="1" applyAlignment="1">
      <alignment horizontal="left" vertical="center" wrapText="1"/>
    </xf>
    <xf numFmtId="0" fontId="6" fillId="17" borderId="1" xfId="0" applyFont="1" applyFill="1" applyBorder="1" applyAlignment="1">
      <alignment vertical="center" wrapText="1"/>
    </xf>
    <xf numFmtId="0" fontId="6" fillId="17" borderId="9" xfId="0" applyFont="1" applyFill="1" applyBorder="1" applyAlignment="1">
      <alignment horizontal="center" vertical="center" wrapText="1"/>
    </xf>
    <xf numFmtId="0" fontId="66" fillId="4" borderId="56" xfId="0" applyFont="1" applyFill="1" applyBorder="1" applyAlignment="1">
      <alignment horizontal="center" vertical="center" wrapText="1"/>
    </xf>
    <xf numFmtId="15" fontId="78" fillId="2" borderId="0" xfId="0" applyNumberFormat="1" applyFont="1" applyFill="1" applyAlignment="1">
      <alignment horizontal="center" vertical="center" wrapText="1"/>
    </xf>
    <xf numFmtId="0" fontId="69" fillId="2" borderId="0" xfId="0" applyFont="1" applyFill="1" applyAlignment="1">
      <alignment horizontal="center" vertical="center" wrapText="1"/>
    </xf>
    <xf numFmtId="0" fontId="0" fillId="18" borderId="1" xfId="0" applyFill="1" applyBorder="1" applyAlignment="1">
      <alignment horizontal="center" vertical="center"/>
    </xf>
    <xf numFmtId="0" fontId="17" fillId="18" borderId="1" xfId="0" applyFont="1" applyFill="1" applyBorder="1" applyAlignment="1">
      <alignment horizontal="left" vertical="center" wrapText="1"/>
    </xf>
    <xf numFmtId="0" fontId="42" fillId="18" borderId="1" xfId="2" applyFont="1" applyFill="1" applyBorder="1" applyAlignment="1">
      <alignment horizontal="center" vertical="center"/>
    </xf>
    <xf numFmtId="0" fontId="16" fillId="18" borderId="1" xfId="0" applyFont="1" applyFill="1" applyBorder="1" applyAlignment="1">
      <alignment horizontal="left" vertical="center" wrapText="1"/>
    </xf>
    <xf numFmtId="0" fontId="49" fillId="0" borderId="50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79" fillId="2" borderId="1" xfId="0" applyFont="1" applyFill="1" applyBorder="1" applyAlignment="1">
      <alignment horizontal="left" vertical="top" wrapText="1"/>
    </xf>
    <xf numFmtId="0" fontId="79" fillId="2" borderId="1" xfId="0" applyFont="1" applyFill="1" applyBorder="1" applyAlignment="1">
      <alignment horizontal="center" vertical="top" wrapText="1"/>
    </xf>
    <xf numFmtId="0" fontId="40" fillId="0" borderId="0" xfId="0" applyFont="1"/>
    <xf numFmtId="0" fontId="15" fillId="0" borderId="0" xfId="0" applyFont="1" applyAlignment="1">
      <alignment horizontal="center" vertical="center" wrapText="1" readingOrder="1"/>
    </xf>
    <xf numFmtId="0" fontId="24" fillId="11" borderId="46" xfId="0" applyFont="1" applyFill="1" applyBorder="1" applyAlignment="1">
      <alignment horizontal="center" vertical="center" wrapText="1"/>
    </xf>
    <xf numFmtId="0" fontId="24" fillId="11" borderId="34" xfId="0" applyFont="1" applyFill="1" applyBorder="1" applyAlignment="1">
      <alignment horizontal="center" vertical="center" wrapText="1"/>
    </xf>
    <xf numFmtId="0" fontId="24" fillId="11" borderId="36" xfId="0" applyFont="1" applyFill="1" applyBorder="1" applyAlignment="1">
      <alignment horizontal="center" vertical="center" wrapText="1"/>
    </xf>
    <xf numFmtId="0" fontId="15" fillId="11" borderId="41" xfId="0" applyFont="1" applyFill="1" applyBorder="1" applyAlignment="1">
      <alignment horizontal="center" vertical="center" wrapText="1"/>
    </xf>
    <xf numFmtId="0" fontId="15" fillId="11" borderId="21" xfId="0" applyFont="1" applyFill="1" applyBorder="1" applyAlignment="1">
      <alignment horizontal="center" vertical="center" wrapText="1"/>
    </xf>
    <xf numFmtId="0" fontId="15" fillId="11" borderId="22" xfId="0" applyFont="1" applyFill="1" applyBorder="1" applyAlignment="1">
      <alignment horizontal="center" vertical="center" wrapText="1"/>
    </xf>
    <xf numFmtId="0" fontId="15" fillId="8" borderId="46" xfId="0" applyFont="1" applyFill="1" applyBorder="1" applyAlignment="1">
      <alignment horizontal="center" vertical="center" wrapText="1"/>
    </xf>
    <xf numFmtId="0" fontId="15" fillId="8" borderId="34" xfId="0" applyFont="1" applyFill="1" applyBorder="1" applyAlignment="1">
      <alignment horizontal="center" vertical="center" wrapText="1"/>
    </xf>
    <xf numFmtId="0" fontId="15" fillId="10" borderId="48" xfId="0" applyFont="1" applyFill="1" applyBorder="1" applyAlignment="1">
      <alignment horizontal="center" vertical="center" wrapText="1" readingOrder="1"/>
    </xf>
    <xf numFmtId="0" fontId="15" fillId="10" borderId="46" xfId="0" applyFont="1" applyFill="1" applyBorder="1" applyAlignment="1">
      <alignment horizontal="center" vertical="center" wrapText="1" readingOrder="1"/>
    </xf>
    <xf numFmtId="0" fontId="15" fillId="10" borderId="34" xfId="0" applyFont="1" applyFill="1" applyBorder="1" applyAlignment="1">
      <alignment horizontal="center" vertical="center" wrapText="1" readingOrder="1"/>
    </xf>
    <xf numFmtId="0" fontId="15" fillId="10" borderId="53" xfId="0" applyFont="1" applyFill="1" applyBorder="1" applyAlignment="1">
      <alignment horizontal="center" vertical="center" wrapText="1" readingOrder="1"/>
    </xf>
    <xf numFmtId="0" fontId="24" fillId="2" borderId="8" xfId="0" applyFont="1" applyFill="1" applyBorder="1" applyAlignment="1">
      <alignment horizontal="left" vertical="top" wrapText="1"/>
    </xf>
    <xf numFmtId="0" fontId="79" fillId="2" borderId="8" xfId="0" applyFont="1" applyFill="1" applyBorder="1" applyAlignment="1">
      <alignment horizontal="left" vertical="top" wrapText="1"/>
    </xf>
    <xf numFmtId="0" fontId="79" fillId="2" borderId="8" xfId="0" applyFont="1" applyFill="1" applyBorder="1" applyAlignment="1">
      <alignment horizontal="center" vertical="top" wrapText="1"/>
    </xf>
    <xf numFmtId="0" fontId="79" fillId="2" borderId="7" xfId="0" applyFont="1" applyFill="1" applyBorder="1" applyAlignment="1">
      <alignment horizontal="center" vertical="top" wrapText="1"/>
    </xf>
    <xf numFmtId="0" fontId="79" fillId="2" borderId="7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center" vertical="center" wrapText="1" readingOrder="1"/>
    </xf>
    <xf numFmtId="0" fontId="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horizontal="left" wrapText="1"/>
    </xf>
    <xf numFmtId="172" fontId="49" fillId="0" borderId="49" xfId="0" applyNumberFormat="1" applyFont="1" applyBorder="1" applyAlignment="1">
      <alignment horizontal="center" vertical="center" wrapText="1" readingOrder="1"/>
    </xf>
    <xf numFmtId="0" fontId="55" fillId="0" borderId="63" xfId="0" applyFont="1" applyBorder="1" applyAlignment="1">
      <alignment vertical="center" wrapText="1"/>
    </xf>
    <xf numFmtId="0" fontId="55" fillId="0" borderId="12" xfId="0" applyFont="1" applyBorder="1" applyAlignment="1">
      <alignment vertical="center" wrapText="1"/>
    </xf>
    <xf numFmtId="0" fontId="49" fillId="0" borderId="2" xfId="0" applyFont="1" applyBorder="1" applyAlignment="1">
      <alignment horizontal="center" vertical="center" wrapText="1" readingOrder="1"/>
    </xf>
    <xf numFmtId="172" fontId="49" fillId="0" borderId="2" xfId="0" applyNumberFormat="1" applyFont="1" applyBorder="1" applyAlignment="1">
      <alignment horizontal="center" vertical="center" wrapText="1" readingOrder="1"/>
    </xf>
    <xf numFmtId="1" fontId="49" fillId="0" borderId="2" xfId="0" applyNumberFormat="1" applyFont="1" applyBorder="1" applyAlignment="1">
      <alignment horizontal="center" vertical="center" wrapText="1" readingOrder="1"/>
    </xf>
    <xf numFmtId="2" fontId="49" fillId="0" borderId="0" xfId="0" applyNumberFormat="1" applyFont="1" applyAlignment="1">
      <alignment horizontal="center" vertical="center" wrapText="1" readingOrder="1"/>
    </xf>
    <xf numFmtId="0" fontId="49" fillId="2" borderId="1" xfId="0" applyFont="1" applyFill="1" applyBorder="1" applyAlignment="1">
      <alignment horizontal="center" vertical="center" wrapText="1" readingOrder="1"/>
    </xf>
    <xf numFmtId="172" fontId="49" fillId="2" borderId="1" xfId="0" applyNumberFormat="1" applyFont="1" applyFill="1" applyBorder="1" applyAlignment="1">
      <alignment horizontal="center" vertical="center" wrapText="1" readingOrder="1"/>
    </xf>
    <xf numFmtId="0" fontId="8" fillId="2" borderId="0" xfId="0" applyFont="1" applyFill="1"/>
    <xf numFmtId="0" fontId="12" fillId="2" borderId="0" xfId="0" applyFont="1" applyFill="1" applyAlignment="1">
      <alignment vertical="center"/>
    </xf>
    <xf numFmtId="165" fontId="11" fillId="5" borderId="1" xfId="0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 readingOrder="1"/>
    </xf>
    <xf numFmtId="0" fontId="24" fillId="8" borderId="1" xfId="6" applyFont="1" applyFill="1" applyBorder="1" applyAlignment="1">
      <alignment horizontal="center" vertical="center" wrapText="1"/>
    </xf>
    <xf numFmtId="0" fontId="22" fillId="8" borderId="1" xfId="6" applyFont="1" applyFill="1" applyBorder="1" applyAlignment="1">
      <alignment horizontal="center" vertical="center" wrapText="1"/>
    </xf>
    <xf numFmtId="171" fontId="57" fillId="12" borderId="36" xfId="0" applyNumberFormat="1" applyFont="1" applyFill="1" applyBorder="1" applyAlignment="1">
      <alignment horizontal="center" vertical="center" wrapText="1"/>
    </xf>
    <xf numFmtId="171" fontId="57" fillId="12" borderId="37" xfId="0" applyNumberFormat="1" applyFont="1" applyFill="1" applyBorder="1" applyAlignment="1">
      <alignment horizontal="center" vertical="center" wrapText="1"/>
    </xf>
    <xf numFmtId="0" fontId="22" fillId="11" borderId="5" xfId="6" applyFont="1" applyFill="1" applyBorder="1" applyAlignment="1">
      <alignment horizontal="center" vertical="center"/>
    </xf>
    <xf numFmtId="0" fontId="22" fillId="11" borderId="8" xfId="6" applyFont="1" applyFill="1" applyBorder="1" applyAlignment="1">
      <alignment horizontal="center" vertical="center"/>
    </xf>
    <xf numFmtId="0" fontId="22" fillId="11" borderId="3" xfId="6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0" fontId="21" fillId="11" borderId="4" xfId="0" applyFont="1" applyFill="1" applyBorder="1" applyAlignment="1">
      <alignment horizontal="center" vertical="center" wrapText="1"/>
    </xf>
    <xf numFmtId="0" fontId="21" fillId="11" borderId="50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2" fillId="11" borderId="3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46" fillId="5" borderId="50" xfId="0" applyFont="1" applyFill="1" applyBorder="1" applyAlignment="1">
      <alignment horizontal="center"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50" fillId="0" borderId="52" xfId="0" applyFont="1" applyBorder="1" applyAlignment="1">
      <alignment horizontal="left" vertical="center" wrapText="1"/>
    </xf>
    <xf numFmtId="0" fontId="50" fillId="0" borderId="12" xfId="0" applyFont="1" applyBorder="1" applyAlignment="1">
      <alignment horizontal="left" vertical="center" wrapText="1"/>
    </xf>
    <xf numFmtId="3" fontId="8" fillId="5" borderId="50" xfId="0" applyNumberFormat="1" applyFon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center" vertical="center" wrapText="1"/>
    </xf>
    <xf numFmtId="168" fontId="82" fillId="5" borderId="50" xfId="6" applyNumberFormat="1" applyFont="1" applyFill="1" applyBorder="1" applyAlignment="1">
      <alignment horizontal="center" vertical="center" wrapText="1"/>
    </xf>
    <xf numFmtId="168" fontId="82" fillId="5" borderId="2" xfId="6" applyNumberFormat="1" applyFont="1" applyFill="1" applyBorder="1" applyAlignment="1">
      <alignment horizontal="center" vertical="center" wrapText="1"/>
    </xf>
    <xf numFmtId="0" fontId="24" fillId="5" borderId="6" xfId="6" applyFont="1" applyFill="1" applyBorder="1" applyAlignment="1">
      <alignment horizontal="center" vertical="center" wrapText="1"/>
    </xf>
    <xf numFmtId="0" fontId="24" fillId="5" borderId="7" xfId="6" applyFont="1" applyFill="1" applyBorder="1" applyAlignment="1">
      <alignment horizontal="center" vertical="center" wrapText="1"/>
    </xf>
    <xf numFmtId="0" fontId="24" fillId="5" borderId="11" xfId="6" applyFont="1" applyFill="1" applyBorder="1" applyAlignment="1">
      <alignment horizontal="center" vertical="center" wrapText="1"/>
    </xf>
    <xf numFmtId="0" fontId="24" fillId="5" borderId="14" xfId="6" applyFont="1" applyFill="1" applyBorder="1" applyAlignment="1">
      <alignment horizontal="center" vertical="center" wrapText="1"/>
    </xf>
    <xf numFmtId="0" fontId="24" fillId="5" borderId="0" xfId="6" applyFont="1" applyFill="1" applyBorder="1" applyAlignment="1">
      <alignment horizontal="center" vertical="center" wrapText="1"/>
    </xf>
    <xf numFmtId="0" fontId="24" fillId="5" borderId="52" xfId="6" applyFont="1" applyFill="1" applyBorder="1" applyAlignment="1">
      <alignment horizontal="center" vertical="center" wrapText="1"/>
    </xf>
    <xf numFmtId="0" fontId="24" fillId="5" borderId="9" xfId="6" applyFont="1" applyFill="1" applyBorder="1" applyAlignment="1">
      <alignment horizontal="center" vertical="center" wrapText="1"/>
    </xf>
    <xf numFmtId="0" fontId="24" fillId="5" borderId="10" xfId="6" applyFont="1" applyFill="1" applyBorder="1" applyAlignment="1">
      <alignment horizontal="center" vertical="center" wrapText="1"/>
    </xf>
    <xf numFmtId="0" fontId="24" fillId="5" borderId="12" xfId="6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 readingOrder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1" fillId="4" borderId="5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171" fontId="57" fillId="12" borderId="42" xfId="0" applyNumberFormat="1" applyFont="1" applyFill="1" applyBorder="1" applyAlignment="1">
      <alignment horizontal="center" vertical="center" wrapText="1"/>
    </xf>
    <xf numFmtId="171" fontId="57" fillId="12" borderId="43" xfId="0" applyNumberFormat="1" applyFont="1" applyFill="1" applyBorder="1" applyAlignment="1">
      <alignment horizontal="center" vertical="center" wrapText="1"/>
    </xf>
    <xf numFmtId="171" fontId="57" fillId="12" borderId="51" xfId="0" applyNumberFormat="1" applyFont="1" applyFill="1" applyBorder="1" applyAlignment="1">
      <alignment horizontal="center" vertical="center" wrapText="1"/>
    </xf>
    <xf numFmtId="0" fontId="9" fillId="0" borderId="0" xfId="2" applyFont="1" applyBorder="1" applyAlignment="1" applyProtection="1">
      <alignment horizontal="left" vertical="center" wrapText="1"/>
    </xf>
    <xf numFmtId="3" fontId="10" fillId="2" borderId="25" xfId="0" applyNumberFormat="1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56" fillId="4" borderId="40" xfId="0" applyFont="1" applyFill="1" applyBorder="1" applyAlignment="1">
      <alignment horizontal="center" vertical="center" wrapText="1"/>
    </xf>
    <xf numFmtId="0" fontId="56" fillId="4" borderId="37" xfId="0" applyFont="1" applyFill="1" applyBorder="1" applyAlignment="1">
      <alignment horizontal="center" vertical="center" wrapText="1"/>
    </xf>
    <xf numFmtId="0" fontId="56" fillId="4" borderId="39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0" fillId="0" borderId="0" xfId="2" applyFont="1" applyBorder="1" applyAlignment="1" applyProtection="1">
      <alignment horizontal="left" vertical="center" wrapText="1"/>
    </xf>
    <xf numFmtId="0" fontId="30" fillId="9" borderId="0" xfId="2" applyFont="1" applyFill="1" applyBorder="1" applyAlignment="1" applyProtection="1">
      <alignment horizontal="left" vertical="center" wrapText="1"/>
    </xf>
    <xf numFmtId="0" fontId="11" fillId="4" borderId="15" xfId="0" applyFont="1" applyFill="1" applyBorder="1" applyAlignment="1">
      <alignment horizontal="center" vertical="center" wrapText="1"/>
    </xf>
    <xf numFmtId="3" fontId="10" fillId="2" borderId="9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 wrapText="1"/>
    </xf>
    <xf numFmtId="3" fontId="10" fillId="2" borderId="12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left" vertical="center" wrapText="1"/>
    </xf>
    <xf numFmtId="0" fontId="11" fillId="4" borderId="38" xfId="0" applyFont="1" applyFill="1" applyBorder="1" applyAlignment="1">
      <alignment horizontal="left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12" fillId="2" borderId="9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0" fontId="32" fillId="2" borderId="6" xfId="0" applyFont="1" applyFill="1" applyBorder="1" applyAlignment="1">
      <alignment horizontal="left" vertical="top" wrapText="1"/>
    </xf>
    <xf numFmtId="0" fontId="32" fillId="2" borderId="7" xfId="0" applyFont="1" applyFill="1" applyBorder="1" applyAlignment="1">
      <alignment horizontal="left" vertical="top" wrapText="1"/>
    </xf>
    <xf numFmtId="0" fontId="32" fillId="2" borderId="11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4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2" fillId="2" borderId="14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48" fillId="2" borderId="5" xfId="0" applyFont="1" applyFill="1" applyBorder="1" applyAlignment="1">
      <alignment horizontal="left" vertical="top" wrapText="1"/>
    </xf>
    <xf numFmtId="0" fontId="48" fillId="2" borderId="8" xfId="0" applyFont="1" applyFill="1" applyBorder="1" applyAlignment="1">
      <alignment horizontal="left" vertical="top" wrapText="1"/>
    </xf>
    <xf numFmtId="0" fontId="48" fillId="2" borderId="3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52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0" fillId="2" borderId="14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14" xfId="0" applyFill="1" applyBorder="1" applyAlignment="1">
      <alignment vertical="top"/>
    </xf>
    <xf numFmtId="0" fontId="0" fillId="2" borderId="0" xfId="0" applyFill="1" applyAlignment="1">
      <alignment vertical="top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53" fillId="0" borderId="50" xfId="0" applyFont="1" applyBorder="1" applyAlignment="1" applyProtection="1">
      <alignment horizontal="center" vertical="center" wrapText="1"/>
      <protection locked="0"/>
    </xf>
    <xf numFmtId="0" fontId="53" fillId="0" borderId="2" xfId="0" applyFont="1" applyBorder="1" applyAlignment="1" applyProtection="1">
      <alignment horizontal="center" vertical="center" wrapText="1"/>
      <protection locked="0"/>
    </xf>
    <xf numFmtId="0" fontId="39" fillId="2" borderId="0" xfId="0" applyFont="1" applyFill="1" applyAlignment="1">
      <alignment horizontal="center" vertical="center" wrapText="1"/>
    </xf>
    <xf numFmtId="0" fontId="40" fillId="6" borderId="1" xfId="0" applyFont="1" applyFill="1" applyBorder="1" applyAlignment="1">
      <alignment horizontal="left" vertical="center" wrapText="1"/>
    </xf>
    <xf numFmtId="0" fontId="75" fillId="13" borderId="61" xfId="0" applyFont="1" applyFill="1" applyBorder="1" applyAlignment="1">
      <alignment horizontal="center" vertical="center" wrapText="1"/>
    </xf>
    <xf numFmtId="0" fontId="75" fillId="13" borderId="60" xfId="0" applyFont="1" applyFill="1" applyBorder="1" applyAlignment="1">
      <alignment horizontal="center" vertical="center" wrapText="1"/>
    </xf>
    <xf numFmtId="0" fontId="75" fillId="13" borderId="62" xfId="0" applyFont="1" applyFill="1" applyBorder="1" applyAlignment="1">
      <alignment horizontal="center" vertical="center" wrapText="1"/>
    </xf>
    <xf numFmtId="0" fontId="67" fillId="14" borderId="0" xfId="0" applyFont="1" applyFill="1" applyAlignment="1">
      <alignment horizontal="left" vertical="center" wrapText="1"/>
    </xf>
    <xf numFmtId="0" fontId="16" fillId="0" borderId="5" xfId="1" applyFont="1" applyBorder="1" applyAlignment="1">
      <alignment horizontal="left" vertical="top" wrapText="1"/>
    </xf>
    <xf numFmtId="0" fontId="16" fillId="0" borderId="8" xfId="1" applyFont="1" applyBorder="1" applyAlignment="1">
      <alignment horizontal="left" vertical="top" wrapText="1"/>
    </xf>
    <xf numFmtId="0" fontId="16" fillId="0" borderId="3" xfId="1" applyFont="1" applyBorder="1" applyAlignment="1">
      <alignment horizontal="left" vertical="top" wrapText="1"/>
    </xf>
    <xf numFmtId="0" fontId="41" fillId="0" borderId="0" xfId="4" applyFont="1" applyAlignment="1">
      <alignment horizontal="center"/>
    </xf>
    <xf numFmtId="0" fontId="35" fillId="2" borderId="0" xfId="2" applyFont="1" applyFill="1" applyAlignment="1" applyProtection="1">
      <alignment horizontal="center" vertical="center" wrapText="1"/>
    </xf>
    <xf numFmtId="0" fontId="37" fillId="2" borderId="0" xfId="2" applyFont="1" applyFill="1" applyAlignment="1" applyProtection="1">
      <alignment horizontal="center" vertical="center"/>
    </xf>
    <xf numFmtId="0" fontId="12" fillId="2" borderId="0" xfId="4" applyFont="1" applyFill="1" applyAlignment="1">
      <alignment horizontal="left" vertical="top" wrapText="1"/>
    </xf>
    <xf numFmtId="0" fontId="14" fillId="2" borderId="0" xfId="0" applyFont="1" applyFill="1" applyAlignment="1">
      <alignment horizontal="justify" vertical="top"/>
    </xf>
    <xf numFmtId="0" fontId="12" fillId="2" borderId="0" xfId="0" applyFont="1" applyFill="1" applyAlignment="1">
      <alignment horizontal="justify" vertical="top"/>
    </xf>
    <xf numFmtId="0" fontId="24" fillId="2" borderId="0" xfId="6" applyFont="1" applyFill="1" applyBorder="1" applyAlignment="1">
      <alignment horizontal="center" vertical="center" wrapText="1"/>
    </xf>
    <xf numFmtId="0" fontId="60" fillId="14" borderId="0" xfId="0" applyFont="1" applyFill="1" applyAlignment="1">
      <alignment horizontal="justify" vertical="center"/>
    </xf>
    <xf numFmtId="0" fontId="39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2" borderId="5" xfId="0" applyFont="1" applyFill="1" applyBorder="1" applyAlignment="1">
      <alignment vertical="top" wrapText="1"/>
    </xf>
    <xf numFmtId="0" fontId="40" fillId="2" borderId="8" xfId="0" applyFont="1" applyFill="1" applyBorder="1" applyAlignment="1">
      <alignment vertical="top" wrapText="1"/>
    </xf>
    <xf numFmtId="0" fontId="40" fillId="2" borderId="3" xfId="0" applyFont="1" applyFill="1" applyBorder="1" applyAlignment="1">
      <alignment vertical="top" wrapText="1"/>
    </xf>
    <xf numFmtId="0" fontId="40" fillId="2" borderId="5" xfId="0" applyFont="1" applyFill="1" applyBorder="1" applyAlignment="1">
      <alignment horizontal="left" vertical="top" wrapText="1"/>
    </xf>
    <xf numFmtId="0" fontId="40" fillId="2" borderId="8" xfId="0" applyFont="1" applyFill="1" applyBorder="1" applyAlignment="1">
      <alignment horizontal="left" vertical="top" wrapText="1"/>
    </xf>
    <xf numFmtId="0" fontId="40" fillId="2" borderId="3" xfId="0" applyFont="1" applyFill="1" applyBorder="1" applyAlignment="1">
      <alignment horizontal="left" vertical="top" wrapText="1"/>
    </xf>
    <xf numFmtId="0" fontId="15" fillId="10" borderId="41" xfId="0" applyFont="1" applyFill="1" applyBorder="1" applyAlignment="1">
      <alignment horizontal="center" vertical="center" wrapText="1" readingOrder="1"/>
    </xf>
    <xf numFmtId="0" fontId="15" fillId="10" borderId="21" xfId="0" applyFont="1" applyFill="1" applyBorder="1" applyAlignment="1">
      <alignment horizontal="center" vertical="center" wrapText="1" readingOrder="1"/>
    </xf>
    <xf numFmtId="0" fontId="15" fillId="10" borderId="22" xfId="0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24" fillId="2" borderId="5" xfId="0" applyFont="1" applyFill="1" applyBorder="1" applyAlignment="1">
      <alignment horizontal="left" vertical="top" wrapText="1"/>
    </xf>
    <xf numFmtId="0" fontId="24" fillId="2" borderId="8" xfId="0" applyFont="1" applyFill="1" applyBorder="1" applyAlignment="1">
      <alignment horizontal="left" vertical="top" wrapText="1"/>
    </xf>
    <xf numFmtId="0" fontId="24" fillId="2" borderId="3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15" fillId="11" borderId="54" xfId="0" applyFont="1" applyFill="1" applyBorder="1" applyAlignment="1">
      <alignment horizontal="center" vertical="center" wrapText="1"/>
    </xf>
    <xf numFmtId="0" fontId="15" fillId="11" borderId="55" xfId="0" applyFont="1" applyFill="1" applyBorder="1" applyAlignment="1">
      <alignment horizontal="center" vertical="center" wrapText="1"/>
    </xf>
    <xf numFmtId="0" fontId="15" fillId="11" borderId="32" xfId="0" applyFont="1" applyFill="1" applyBorder="1" applyAlignment="1">
      <alignment horizontal="center" vertical="center" wrapText="1"/>
    </xf>
    <xf numFmtId="0" fontId="15" fillId="11" borderId="30" xfId="0" applyFont="1" applyFill="1" applyBorder="1" applyAlignment="1">
      <alignment horizontal="center" vertical="center" wrapText="1"/>
    </xf>
    <xf numFmtId="0" fontId="81" fillId="9" borderId="5" xfId="0" applyFont="1" applyFill="1" applyBorder="1" applyAlignment="1">
      <alignment horizontal="left" vertical="center"/>
    </xf>
    <xf numFmtId="0" fontId="81" fillId="9" borderId="8" xfId="0" applyFont="1" applyFill="1" applyBorder="1" applyAlignment="1">
      <alignment horizontal="left" vertical="center"/>
    </xf>
    <xf numFmtId="0" fontId="21" fillId="4" borderId="37" xfId="0" applyFont="1" applyFill="1" applyBorder="1" applyAlignment="1">
      <alignment horizontal="center" vertical="center" wrapText="1"/>
    </xf>
    <xf numFmtId="0" fontId="21" fillId="4" borderId="39" xfId="0" applyFont="1" applyFill="1" applyBorder="1" applyAlignment="1">
      <alignment horizontal="center" vertical="center" wrapText="1"/>
    </xf>
    <xf numFmtId="0" fontId="59" fillId="13" borderId="47" xfId="0" applyFont="1" applyFill="1" applyBorder="1" applyAlignment="1">
      <alignment horizontal="center" vertical="center" wrapText="1"/>
    </xf>
    <xf numFmtId="0" fontId="59" fillId="13" borderId="46" xfId="0" applyFont="1" applyFill="1" applyBorder="1" applyAlignment="1">
      <alignment horizontal="center" vertical="center" wrapText="1"/>
    </xf>
    <xf numFmtId="0" fontId="59" fillId="13" borderId="23" xfId="0" applyFont="1" applyFill="1" applyBorder="1" applyAlignment="1">
      <alignment horizontal="center" vertical="center" wrapText="1"/>
    </xf>
    <xf numFmtId="0" fontId="59" fillId="13" borderId="24" xfId="0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 readingOrder="1"/>
    </xf>
    <xf numFmtId="0" fontId="15" fillId="10" borderId="37" xfId="0" applyFont="1" applyFill="1" applyBorder="1" applyAlignment="1">
      <alignment horizontal="center" vertical="center" wrapText="1" readingOrder="1"/>
    </xf>
    <xf numFmtId="0" fontId="15" fillId="10" borderId="38" xfId="0" applyFont="1" applyFill="1" applyBorder="1" applyAlignment="1">
      <alignment horizontal="center" vertical="center" wrapText="1" readingOrder="1"/>
    </xf>
    <xf numFmtId="0" fontId="15" fillId="8" borderId="37" xfId="0" applyFont="1" applyFill="1" applyBorder="1" applyAlignment="1">
      <alignment horizontal="center" vertical="center" wrapText="1"/>
    </xf>
    <xf numFmtId="0" fontId="15" fillId="8" borderId="38" xfId="0" applyFont="1" applyFill="1" applyBorder="1" applyAlignment="1">
      <alignment horizontal="center" vertical="center" wrapText="1"/>
    </xf>
    <xf numFmtId="0" fontId="15" fillId="11" borderId="36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 wrapText="1"/>
    </xf>
    <xf numFmtId="0" fontId="15" fillId="10" borderId="44" xfId="0" applyFont="1" applyFill="1" applyBorder="1" applyAlignment="1">
      <alignment horizontal="center" vertical="center" wrapText="1" readingOrder="1"/>
    </xf>
    <xf numFmtId="0" fontId="15" fillId="10" borderId="48" xfId="0" applyFont="1" applyFill="1" applyBorder="1" applyAlignment="1">
      <alignment horizontal="center" vertical="center" wrapText="1" readingOrder="1"/>
    </xf>
    <xf numFmtId="0" fontId="15" fillId="11" borderId="38" xfId="0" applyFont="1" applyFill="1" applyBorder="1" applyAlignment="1">
      <alignment horizontal="center" vertical="center" wrapText="1"/>
    </xf>
    <xf numFmtId="0" fontId="15" fillId="2" borderId="5" xfId="6" applyFont="1" applyFill="1" applyBorder="1" applyAlignment="1">
      <alignment horizontal="left" vertical="center" wrapText="1"/>
    </xf>
    <xf numFmtId="0" fontId="15" fillId="2" borderId="8" xfId="6" applyFont="1" applyFill="1" applyBorder="1" applyAlignment="1">
      <alignment horizontal="left" vertical="center" wrapText="1"/>
    </xf>
    <xf numFmtId="0" fontId="15" fillId="2" borderId="7" xfId="6" applyFont="1" applyFill="1" applyBorder="1" applyAlignment="1">
      <alignment horizontal="left" vertical="center" wrapText="1"/>
    </xf>
    <xf numFmtId="0" fontId="15" fillId="2" borderId="11" xfId="6" applyFont="1" applyFill="1" applyBorder="1" applyAlignment="1">
      <alignment horizontal="left" vertical="center" wrapText="1"/>
    </xf>
    <xf numFmtId="0" fontId="15" fillId="10" borderId="54" xfId="0" applyFont="1" applyFill="1" applyBorder="1" applyAlignment="1">
      <alignment horizontal="center" vertical="center" wrapText="1" readingOrder="1"/>
    </xf>
    <xf numFmtId="0" fontId="15" fillId="10" borderId="55" xfId="0" applyFont="1" applyFill="1" applyBorder="1" applyAlignment="1">
      <alignment horizontal="center" vertical="center" wrapText="1" readingOrder="1"/>
    </xf>
    <xf numFmtId="0" fontId="15" fillId="10" borderId="32" xfId="0" applyFont="1" applyFill="1" applyBorder="1" applyAlignment="1">
      <alignment horizontal="center" vertical="center" wrapText="1" readingOrder="1"/>
    </xf>
    <xf numFmtId="0" fontId="15" fillId="10" borderId="30" xfId="0" applyFont="1" applyFill="1" applyBorder="1" applyAlignment="1">
      <alignment horizontal="center" vertical="center" wrapText="1" readingOrder="1"/>
    </xf>
    <xf numFmtId="0" fontId="15" fillId="11" borderId="44" xfId="0" applyFont="1" applyFill="1" applyBorder="1" applyAlignment="1">
      <alignment horizontal="center" vertical="center"/>
    </xf>
    <xf numFmtId="0" fontId="15" fillId="11" borderId="4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</cellXfs>
  <cellStyles count="40">
    <cellStyle name="Encabezado 1" xfId="6" builtinId="16"/>
    <cellStyle name="Encabezado 4" xfId="1" builtinId="19"/>
    <cellStyle name="Hipervínculo" xfId="2" builtinId="8"/>
    <cellStyle name="Millares 2" xfId="7" xr:uid="{00000000-0005-0000-0000-000002000000}"/>
    <cellStyle name="Millares 2 2" xfId="8" xr:uid="{00000000-0005-0000-0000-000003000000}"/>
    <cellStyle name="Millares 2 2 2" xfId="33" xr:uid="{2262C5F8-880E-4106-A599-75B0639368C3}"/>
    <cellStyle name="Millares 2 3" xfId="22" xr:uid="{00000000-0005-0000-0000-000004000000}"/>
    <cellStyle name="Millares 2 3 2" xfId="34" xr:uid="{7B4D9A27-7DC3-4392-A397-0F371CC30FC2}"/>
    <cellStyle name="Millares 2 4" xfId="32" xr:uid="{AB720A09-3F41-40FA-B0CD-1E71A5B481A0}"/>
    <cellStyle name="Millares 3" xfId="31" xr:uid="{00000000-0005-0000-0000-000005000000}"/>
    <cellStyle name="Millares 3 2" xfId="39" xr:uid="{0E2F5FF2-2E85-486B-B869-E1A166E925F4}"/>
    <cellStyle name="Moneda 2" xfId="29" xr:uid="{00000000-0005-0000-0000-000006000000}"/>
    <cellStyle name="Moneda 2 2" xfId="37" xr:uid="{4BEB6E34-AB55-4F95-9F67-FB96B0360B0B}"/>
    <cellStyle name="Moneda 3" xfId="30" xr:uid="{00000000-0005-0000-0000-000007000000}"/>
    <cellStyle name="Moneda 3 2" xfId="38" xr:uid="{F46242E0-DCDF-4776-95DE-9805662D703A}"/>
    <cellStyle name="Moneda 6" xfId="28" xr:uid="{00000000-0005-0000-0000-000008000000}"/>
    <cellStyle name="Moneda 6 2" xfId="36" xr:uid="{A26C7776-1F49-48EC-8C29-373CEF685CF5}"/>
    <cellStyle name="Normal" xfId="0" builtinId="0"/>
    <cellStyle name="Normal 2" xfId="3" xr:uid="{00000000-0005-0000-0000-00000A000000}"/>
    <cellStyle name="Normal 2 2" xfId="9" xr:uid="{00000000-0005-0000-0000-00000B000000}"/>
    <cellStyle name="Normal 2 2 2" xfId="21" xr:uid="{00000000-0005-0000-0000-00000C000000}"/>
    <cellStyle name="Normal 2 3" xfId="10" xr:uid="{00000000-0005-0000-0000-00000D000000}"/>
    <cellStyle name="Normal 2 4" xfId="11" xr:uid="{00000000-0005-0000-0000-00000E000000}"/>
    <cellStyle name="Normal 2 5" xfId="12" xr:uid="{00000000-0005-0000-0000-00000F000000}"/>
    <cellStyle name="Normal 2 6" xfId="13" xr:uid="{00000000-0005-0000-0000-000010000000}"/>
    <cellStyle name="Normal 2 7" xfId="14" xr:uid="{00000000-0005-0000-0000-000011000000}"/>
    <cellStyle name="Normal 25" xfId="15" xr:uid="{00000000-0005-0000-0000-000012000000}"/>
    <cellStyle name="Normal 3" xfId="27" xr:uid="{00000000-0005-0000-0000-000013000000}"/>
    <cellStyle name="Normal 4" xfId="4" xr:uid="{00000000-0005-0000-0000-000014000000}"/>
    <cellStyle name="Normal 4 2" xfId="16" xr:uid="{00000000-0005-0000-0000-000015000000}"/>
    <cellStyle name="Normal 5" xfId="17" xr:uid="{00000000-0005-0000-0000-000016000000}"/>
    <cellStyle name="Normal 5 2" xfId="26" xr:uid="{00000000-0005-0000-0000-000017000000}"/>
    <cellStyle name="Normal 5 2 3" xfId="25" xr:uid="{00000000-0005-0000-0000-000018000000}"/>
    <cellStyle name="Normal 6" xfId="18" xr:uid="{00000000-0005-0000-0000-000019000000}"/>
    <cellStyle name="Normal 6 2" xfId="24" xr:uid="{00000000-0005-0000-0000-00001A000000}"/>
    <cellStyle name="Normal 7" xfId="19" xr:uid="{00000000-0005-0000-0000-00001B000000}"/>
    <cellStyle name="Normal 8" xfId="23" xr:uid="{00000000-0005-0000-0000-00001C000000}"/>
    <cellStyle name="Normal 8 2" xfId="35" xr:uid="{BE940B4E-FCCD-4304-B256-86B567A2F4A8}"/>
    <cellStyle name="Porcentaje" xfId="5" builtinId="5"/>
    <cellStyle name="Porcentaje 2" xfId="20" xr:uid="{00000000-0005-0000-0000-00001E000000}"/>
  </cellStyles>
  <dxfs count="0"/>
  <tableStyles count="1" defaultTableStyle="TableStyleMedium9" defaultPivotStyle="PivotStyleLight16">
    <tableStyle name="Estilo de tabla 1" pivot="0" count="0" xr9:uid="{00000000-0011-0000-FFFF-FFFF00000000}"/>
  </tableStyles>
  <colors>
    <mruColors>
      <color rgb="FFECF68E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image" Target="../media/image2.png"/><Relationship Id="rId1" Type="http://schemas.openxmlformats.org/officeDocument/2006/relationships/hyperlink" Target="#CONTENIDO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id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id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116</xdr:row>
      <xdr:rowOff>0</xdr:rowOff>
    </xdr:from>
    <xdr:to>
      <xdr:col>37</xdr:col>
      <xdr:colOff>677226</xdr:colOff>
      <xdr:row>144</xdr:row>
      <xdr:rowOff>10829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48ECA7-922B-4D91-8E5A-F3D76DAA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05600" y="74552175"/>
          <a:ext cx="18203226" cy="93453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462643</xdr:colOff>
      <xdr:row>0</xdr:row>
      <xdr:rowOff>136070</xdr:rowOff>
    </xdr:from>
    <xdr:ext cx="887425" cy="460256"/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58743" y="136070"/>
          <a:ext cx="887425" cy="460256"/>
        </a:xfrm>
        <a:prstGeom prst="rect">
          <a:avLst/>
        </a:prstGeom>
      </xdr:spPr>
    </xdr:pic>
    <xdr:clientData/>
  </xdr:oneCellAnchor>
  <xdr:oneCellAnchor>
    <xdr:from>
      <xdr:col>18</xdr:col>
      <xdr:colOff>707571</xdr:colOff>
      <xdr:row>72</xdr:row>
      <xdr:rowOff>0</xdr:rowOff>
    </xdr:from>
    <xdr:ext cx="0" cy="885787"/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40246" y="37137975"/>
          <a:ext cx="0" cy="885787"/>
        </a:xfrm>
        <a:prstGeom prst="rect">
          <a:avLst/>
        </a:prstGeom>
      </xdr:spPr>
    </xdr:pic>
    <xdr:clientData/>
  </xdr:oneCellAnchor>
  <xdr:oneCellAnchor>
    <xdr:from>
      <xdr:col>18</xdr:col>
      <xdr:colOff>707571</xdr:colOff>
      <xdr:row>72</xdr:row>
      <xdr:rowOff>0</xdr:rowOff>
    </xdr:from>
    <xdr:ext cx="0" cy="884970"/>
    <xdr:pic>
      <xdr:nvPicPr>
        <xdr:cNvPr id="4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40246" y="37137975"/>
          <a:ext cx="0" cy="884970"/>
        </a:xfrm>
        <a:prstGeom prst="rect">
          <a:avLst/>
        </a:prstGeom>
      </xdr:spPr>
    </xdr:pic>
    <xdr:clientData/>
  </xdr:oneCellAnchor>
  <xdr:oneCellAnchor>
    <xdr:from>
      <xdr:col>18</xdr:col>
      <xdr:colOff>707571</xdr:colOff>
      <xdr:row>56</xdr:row>
      <xdr:rowOff>69737</xdr:rowOff>
    </xdr:from>
    <xdr:ext cx="0" cy="933864"/>
    <xdr:pic>
      <xdr:nvPicPr>
        <xdr:cNvPr id="5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40246" y="28320887"/>
          <a:ext cx="0" cy="933864"/>
        </a:xfrm>
        <a:prstGeom prst="rect">
          <a:avLst/>
        </a:prstGeom>
      </xdr:spPr>
    </xdr:pic>
    <xdr:clientData/>
  </xdr:oneCellAnchor>
  <xdr:oneCellAnchor>
    <xdr:from>
      <xdr:col>18</xdr:col>
      <xdr:colOff>707571</xdr:colOff>
      <xdr:row>56</xdr:row>
      <xdr:rowOff>69737</xdr:rowOff>
    </xdr:from>
    <xdr:ext cx="0" cy="952097"/>
    <xdr:pic>
      <xdr:nvPicPr>
        <xdr:cNvPr id="6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40246" y="28320887"/>
          <a:ext cx="0" cy="95209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1841500</xdr:colOff>
      <xdr:row>2</xdr:row>
      <xdr:rowOff>116417</xdr:rowOff>
    </xdr:from>
    <xdr:to>
      <xdr:col>4</xdr:col>
      <xdr:colOff>1845615</xdr:colOff>
      <xdr:row>4</xdr:row>
      <xdr:rowOff>95207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9775" y="116417"/>
          <a:ext cx="877900" cy="458850"/>
        </a:xfrm>
        <a:prstGeom prst="rect">
          <a:avLst/>
        </a:prstGeom>
      </xdr:spPr>
    </xdr:pic>
    <xdr:clientData/>
  </xdr:twoCellAnchor>
  <xdr:twoCellAnchor editAs="oneCell">
    <xdr:from>
      <xdr:col>5</xdr:col>
      <xdr:colOff>369094</xdr:colOff>
      <xdr:row>0</xdr:row>
      <xdr:rowOff>71438</xdr:rowOff>
    </xdr:from>
    <xdr:to>
      <xdr:col>6</xdr:col>
      <xdr:colOff>524883</xdr:colOff>
      <xdr:row>2</xdr:row>
      <xdr:rowOff>59906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70094" y="71438"/>
          <a:ext cx="800632" cy="3894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250657</xdr:colOff>
      <xdr:row>0</xdr:row>
      <xdr:rowOff>170448</xdr:rowOff>
    </xdr:from>
    <xdr:to>
      <xdr:col>5</xdr:col>
      <xdr:colOff>1128557</xdr:colOff>
      <xdr:row>1</xdr:row>
      <xdr:rowOff>136686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4552" y="170448"/>
          <a:ext cx="877900" cy="4694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15874</xdr:colOff>
      <xdr:row>0</xdr:row>
      <xdr:rowOff>87312</xdr:rowOff>
    </xdr:from>
    <xdr:ext cx="885838" cy="469739"/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39D910-FC30-43DC-AEEA-745B94706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79874" y="87312"/>
          <a:ext cx="885838" cy="46973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71438</xdr:colOff>
      <xdr:row>2</xdr:row>
      <xdr:rowOff>11907</xdr:rowOff>
    </xdr:from>
    <xdr:to>
      <xdr:col>10</xdr:col>
      <xdr:colOff>187338</xdr:colOff>
      <xdr:row>2</xdr:row>
      <xdr:rowOff>477371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1" y="202407"/>
          <a:ext cx="877900" cy="4694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9\dpt_2016\PDM%20-%20OT\HERRAMIENTAS_PDM_OT_FEB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9\pdm-ot\Users\DELLPC\Downloads\Consolidado_mesas\1.%20P3_HERRAMIENTAS_PDM-POT_mes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_Archivo"/>
      <sheetName val="1.1_Análisis_Actores"/>
      <sheetName val="1.2_Conformación_Mesa"/>
      <sheetName val="1.3_Indicadores"/>
      <sheetName val="1.4_Problemática_PDM "/>
      <sheetName val="3_Rev_PDM_Doc "/>
      <sheetName val="1_Rev_Doc"/>
      <sheetName val="5_Análisis_problem_potenc"/>
      <sheetName val="6_Análisis_Riesgo"/>
      <sheetName val="7_MDTA"/>
      <sheetName val="Visión"/>
      <sheetName val="Hoja2"/>
      <sheetName val="8_Planificación"/>
      <sheetName val="9_MDTF"/>
      <sheetName val="10_G_SyE"/>
      <sheetName val="1.5_Org_Territorio"/>
      <sheetName val="2.1_Amenaza_Vuln."/>
      <sheetName val="2.2_Uso_actual"/>
      <sheetName val="2.3_Problema_potencialidad"/>
      <sheetName val="2.4_MDTA_Escenario_Actual"/>
      <sheetName val="2.4B_Escenario_Tendencial"/>
      <sheetName val="2.4C_Proyección_Población"/>
      <sheetName val="2.4D_Escenario_Futuro"/>
      <sheetName val="3.1_Visión"/>
      <sheetName val="3.2_Org_Terr_Futura"/>
      <sheetName val="3.3_Usos_Futuros"/>
      <sheetName val="3.4_Resultados_Produc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_Archivo"/>
      <sheetName val="1.1_Análisis_Actores"/>
      <sheetName val="1.2_Conformación_Comisión"/>
      <sheetName val="1.3_Indicadores"/>
      <sheetName val="1.4_Problemática_PDM "/>
      <sheetName val="3_Rev_PDM_Doc "/>
      <sheetName val="1_Rev_Doc"/>
      <sheetName val="5_Análisis_problem_potenc"/>
      <sheetName val="6_Análisis_Riesgo"/>
      <sheetName val="7_MDTA"/>
      <sheetName val="Visión"/>
      <sheetName val="Hoja2"/>
      <sheetName val="8_Planificación"/>
      <sheetName val="9_MDTF"/>
      <sheetName val="10_G_SyE"/>
      <sheetName val="1.5_Org_Territorio"/>
      <sheetName val="2.1_Amenazas_vulnerabilidades"/>
      <sheetName val="2.2_Uso_actual"/>
      <sheetName val="2.3_Problema_potencialidad"/>
      <sheetName val="2.4_MDTA_Escenario_Actual"/>
      <sheetName val="2.4B_Escenario_Tendencial"/>
      <sheetName val="2.4C_Proyección_Población"/>
      <sheetName val="2.4D_Escenario_Futuro"/>
      <sheetName val="3.1_Visión"/>
      <sheetName val="3.2_Organ_Terr_Futura"/>
      <sheetName val="3.3_Usos_Futuros"/>
      <sheetName val="3.4_Resultados_Produc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opLeftCell="A9" zoomScale="90" zoomScaleNormal="90" workbookViewId="0">
      <selection activeCell="B12" sqref="B12"/>
    </sheetView>
  </sheetViews>
  <sheetFormatPr defaultColWidth="11.42578125" defaultRowHeight="15.75"/>
  <cols>
    <col min="1" max="1" width="4.85546875" style="50" customWidth="1"/>
    <col min="2" max="2" width="119.28515625" style="49" customWidth="1"/>
    <col min="3" max="16384" width="11.42578125" style="50"/>
  </cols>
  <sheetData>
    <row r="1" spans="1:10" s="51" customFormat="1" ht="45" customHeight="1">
      <c r="A1" s="545" t="s">
        <v>0</v>
      </c>
      <c r="B1" s="545"/>
      <c r="C1" s="545"/>
      <c r="D1" s="74"/>
    </row>
    <row r="2" spans="1:10" s="51" customFormat="1" ht="71.25" customHeight="1">
      <c r="A2" s="371">
        <v>0</v>
      </c>
      <c r="B2" s="372" t="s">
        <v>1</v>
      </c>
      <c r="C2" s="373">
        <v>1</v>
      </c>
    </row>
    <row r="3" spans="1:10" s="51" customFormat="1" ht="87.75" customHeight="1">
      <c r="A3" s="371">
        <v>1</v>
      </c>
      <c r="B3" s="372" t="s">
        <v>2</v>
      </c>
      <c r="C3" s="373">
        <v>2</v>
      </c>
    </row>
    <row r="4" spans="1:10" s="51" customFormat="1" ht="67.5" customHeight="1">
      <c r="A4" s="371">
        <v>2</v>
      </c>
      <c r="B4" s="372" t="s">
        <v>3</v>
      </c>
      <c r="C4" s="373">
        <v>3</v>
      </c>
    </row>
    <row r="5" spans="1:10" s="51" customFormat="1" ht="33" customHeight="1">
      <c r="A5" s="371">
        <v>3</v>
      </c>
      <c r="B5" s="374" t="s">
        <v>4</v>
      </c>
      <c r="C5" s="373">
        <v>4</v>
      </c>
    </row>
    <row r="6" spans="1:10" s="51" customFormat="1" ht="33" customHeight="1">
      <c r="A6" s="371">
        <v>4</v>
      </c>
      <c r="B6" s="372" t="s">
        <v>5</v>
      </c>
      <c r="C6" s="373">
        <v>5</v>
      </c>
    </row>
    <row r="7" spans="1:10" s="51" customFormat="1" ht="70.5" customHeight="1">
      <c r="A7" s="371">
        <v>5</v>
      </c>
      <c r="B7" s="372" t="s">
        <v>6</v>
      </c>
      <c r="C7" s="373">
        <v>6</v>
      </c>
    </row>
    <row r="8" spans="1:10" s="51" customFormat="1" ht="24" customHeight="1"/>
    <row r="9" spans="1:10" ht="348.75" customHeight="1">
      <c r="A9" s="546" t="s">
        <v>7</v>
      </c>
      <c r="B9" s="546"/>
      <c r="C9" s="546"/>
      <c r="D9" s="54"/>
      <c r="H9" s="54"/>
    </row>
    <row r="10" spans="1:10" ht="32.25" customHeight="1">
      <c r="D10" s="412"/>
      <c r="E10" s="51"/>
      <c r="F10" s="51"/>
      <c r="G10" s="51"/>
      <c r="H10" s="51"/>
      <c r="I10" s="51"/>
      <c r="J10" s="51"/>
    </row>
  </sheetData>
  <mergeCells count="2">
    <mergeCell ref="A1:C1"/>
    <mergeCell ref="A9:C9"/>
  </mergeCells>
  <hyperlinks>
    <hyperlink ref="C2" location="'0_Catálogo_productos'!A1" display="'0_Catálogo_productos'!A1" xr:uid="{00000000-0004-0000-0000-000000000000}"/>
    <hyperlink ref="C4" location="'2_Analisis_actores'!A1" display="'2_Analisis_actores'!A1" xr:uid="{00000000-0004-0000-0000-000001000000}"/>
    <hyperlink ref="C5" location="'3_Disponibilidad Financiera'!A1" display="'3_Disponibilidad Financiera'!A1" xr:uid="{00000000-0004-0000-0000-000002000000}"/>
    <hyperlink ref="C6" location="'4_POA'!A1" display="'4_POA'!A1" xr:uid="{00000000-0004-0000-0000-000003000000}"/>
    <hyperlink ref="C3" location="'1_PEI_POM_APoblación'!A1" display="'1_PEI_POM_APoblación'!A1" xr:uid="{00000000-0004-0000-0000-000004000000}"/>
    <hyperlink ref="C7" location="'5_Estructura programatica'!A1" display="'5_Estructura programatica'!A1" xr:uid="{00000000-0004-0000-0000-000005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R92"/>
  <sheetViews>
    <sheetView topLeftCell="E56" zoomScale="90" zoomScaleNormal="90" workbookViewId="0">
      <selection activeCell="E56" sqref="E56"/>
    </sheetView>
  </sheetViews>
  <sheetFormatPr defaultColWidth="11.42578125" defaultRowHeight="26.25"/>
  <cols>
    <col min="1" max="1" width="9.85546875" style="295" customWidth="1"/>
    <col min="2" max="2" width="27.5703125" style="294" customWidth="1"/>
    <col min="3" max="3" width="51" style="54" customWidth="1"/>
    <col min="4" max="4" width="74.28515625" style="54" customWidth="1"/>
    <col min="5" max="5" width="90" style="54" bestFit="1" customWidth="1"/>
    <col min="6" max="6" width="77.7109375" style="294" customWidth="1"/>
    <col min="7" max="7" width="31.42578125" style="294" customWidth="1"/>
    <col min="8" max="8" width="54" style="294" customWidth="1"/>
    <col min="9" max="9" width="84.42578125" style="294" customWidth="1"/>
    <col min="10" max="10" width="55" style="293" customWidth="1"/>
    <col min="11" max="11" width="25.7109375" style="290" customWidth="1"/>
    <col min="12" max="12" width="22.42578125" style="292" customWidth="1"/>
    <col min="13" max="13" width="27.7109375" style="291" customWidth="1"/>
    <col min="14" max="14" width="40.85546875" style="290" customWidth="1"/>
    <col min="15" max="16384" width="11.42578125" style="289"/>
  </cols>
  <sheetData>
    <row r="1" spans="1:18" s="358" customFormat="1" ht="40.5" customHeight="1" thickTop="1" thickBot="1">
      <c r="A1" s="547" t="s">
        <v>8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9"/>
    </row>
    <row r="2" spans="1:18" s="351" customFormat="1" ht="63.75" customHeight="1" thickTop="1" thickBot="1">
      <c r="A2" s="352" t="s">
        <v>9</v>
      </c>
      <c r="B2" s="352" t="s">
        <v>10</v>
      </c>
      <c r="C2" s="352" t="s">
        <v>11</v>
      </c>
      <c r="D2" s="352" t="s">
        <v>12</v>
      </c>
      <c r="E2" s="352" t="s">
        <v>13</v>
      </c>
      <c r="F2" s="352" t="s">
        <v>14</v>
      </c>
      <c r="G2" s="352" t="s">
        <v>15</v>
      </c>
      <c r="H2" s="352" t="s">
        <v>16</v>
      </c>
      <c r="I2" s="352" t="s">
        <v>17</v>
      </c>
      <c r="J2" s="352" t="s">
        <v>18</v>
      </c>
      <c r="K2" s="352" t="s">
        <v>19</v>
      </c>
      <c r="L2" s="352" t="s">
        <v>20</v>
      </c>
      <c r="M2" s="359" t="s">
        <v>21</v>
      </c>
      <c r="N2" s="359" t="s">
        <v>22</v>
      </c>
    </row>
    <row r="3" spans="1:18" s="347" customFormat="1" ht="75.75" thickTop="1">
      <c r="A3" s="322">
        <v>1</v>
      </c>
      <c r="B3" s="316" t="s">
        <v>23</v>
      </c>
      <c r="C3" s="350" t="s">
        <v>24</v>
      </c>
      <c r="D3" s="350" t="s">
        <v>25</v>
      </c>
      <c r="E3" s="350" t="s">
        <v>26</v>
      </c>
      <c r="F3" s="302"/>
      <c r="G3" s="302" t="s">
        <v>27</v>
      </c>
      <c r="H3" s="301"/>
      <c r="I3" s="301" t="s">
        <v>28</v>
      </c>
      <c r="J3" s="344" t="s">
        <v>29</v>
      </c>
      <c r="K3" s="297" t="s">
        <v>30</v>
      </c>
      <c r="L3" s="299"/>
      <c r="M3" s="298" t="s">
        <v>31</v>
      </c>
      <c r="N3" s="304" t="s">
        <v>32</v>
      </c>
      <c r="O3" s="348"/>
      <c r="P3" s="349"/>
      <c r="Q3" s="348"/>
      <c r="R3" s="348"/>
    </row>
    <row r="4" spans="1:18" s="347" customFormat="1" ht="75">
      <c r="A4" s="322">
        <f>A3+1</f>
        <v>2</v>
      </c>
      <c r="B4" s="338" t="s">
        <v>23</v>
      </c>
      <c r="C4" s="303" t="s">
        <v>24</v>
      </c>
      <c r="D4" s="303" t="s">
        <v>25</v>
      </c>
      <c r="E4" s="303" t="s">
        <v>26</v>
      </c>
      <c r="F4" s="305"/>
      <c r="G4" s="305" t="s">
        <v>27</v>
      </c>
      <c r="H4" s="334"/>
      <c r="I4" s="334" t="s">
        <v>28</v>
      </c>
      <c r="J4" s="344" t="s">
        <v>33</v>
      </c>
      <c r="K4" s="297" t="s">
        <v>34</v>
      </c>
      <c r="L4" s="299"/>
      <c r="M4" s="298" t="s">
        <v>31</v>
      </c>
      <c r="N4" s="304" t="s">
        <v>32</v>
      </c>
      <c r="O4" s="348"/>
      <c r="P4" s="349"/>
      <c r="Q4" s="348"/>
      <c r="R4" s="348"/>
    </row>
    <row r="5" spans="1:18" s="346" customFormat="1" ht="45">
      <c r="A5" s="322">
        <f>A4+1</f>
        <v>3</v>
      </c>
      <c r="B5" s="334" t="s">
        <v>23</v>
      </c>
      <c r="C5" s="334" t="s">
        <v>24</v>
      </c>
      <c r="D5" s="344" t="s">
        <v>25</v>
      </c>
      <c r="E5" s="344" t="s">
        <v>35</v>
      </c>
      <c r="F5" s="334"/>
      <c r="G5" s="334" t="s">
        <v>27</v>
      </c>
      <c r="H5" s="334" t="s">
        <v>36</v>
      </c>
      <c r="I5" s="334"/>
      <c r="J5" s="344" t="s">
        <v>37</v>
      </c>
      <c r="K5" s="297" t="s">
        <v>34</v>
      </c>
      <c r="L5" s="333"/>
      <c r="M5" s="298" t="s">
        <v>31</v>
      </c>
      <c r="N5" s="304" t="s">
        <v>32</v>
      </c>
    </row>
    <row r="6" spans="1:18" s="346" customFormat="1" ht="69" customHeight="1">
      <c r="A6" s="322">
        <f>A5+1</f>
        <v>4</v>
      </c>
      <c r="B6" s="334" t="s">
        <v>23</v>
      </c>
      <c r="C6" s="334" t="s">
        <v>24</v>
      </c>
      <c r="D6" s="344" t="s">
        <v>25</v>
      </c>
      <c r="E6" s="344" t="s">
        <v>35</v>
      </c>
      <c r="F6" s="334"/>
      <c r="G6" s="334" t="s">
        <v>27</v>
      </c>
      <c r="H6" s="334" t="s">
        <v>36</v>
      </c>
      <c r="I6" s="334"/>
      <c r="J6" s="344" t="s">
        <v>38</v>
      </c>
      <c r="K6" s="297" t="s">
        <v>39</v>
      </c>
      <c r="L6" s="333"/>
      <c r="M6" s="298" t="s">
        <v>31</v>
      </c>
      <c r="N6" s="304" t="s">
        <v>32</v>
      </c>
    </row>
    <row r="7" spans="1:18" s="346" customFormat="1" ht="65.25" customHeight="1">
      <c r="A7" s="322">
        <f>A6+1</f>
        <v>5</v>
      </c>
      <c r="B7" s="334" t="s">
        <v>23</v>
      </c>
      <c r="C7" s="334" t="s">
        <v>24</v>
      </c>
      <c r="D7" s="344" t="s">
        <v>25</v>
      </c>
      <c r="E7" s="344" t="s">
        <v>35</v>
      </c>
      <c r="F7" s="334"/>
      <c r="G7" s="334" t="s">
        <v>27</v>
      </c>
      <c r="H7" s="334" t="s">
        <v>36</v>
      </c>
      <c r="I7" s="334"/>
      <c r="J7" s="344" t="s">
        <v>40</v>
      </c>
      <c r="K7" s="297" t="s">
        <v>41</v>
      </c>
      <c r="L7" s="333"/>
      <c r="M7" s="298" t="s">
        <v>31</v>
      </c>
      <c r="N7" s="304" t="s">
        <v>32</v>
      </c>
    </row>
    <row r="8" spans="1:18" s="345" customFormat="1" ht="60.75" customHeight="1">
      <c r="A8" s="322">
        <v>6</v>
      </c>
      <c r="B8" s="334" t="s">
        <v>23</v>
      </c>
      <c r="C8" s="334" t="s">
        <v>42</v>
      </c>
      <c r="D8" s="303" t="s">
        <v>43</v>
      </c>
      <c r="E8" s="303" t="s">
        <v>44</v>
      </c>
      <c r="F8" s="334"/>
      <c r="G8" s="334" t="s">
        <v>27</v>
      </c>
      <c r="H8" s="334" t="s">
        <v>45</v>
      </c>
      <c r="I8" s="334"/>
      <c r="J8" s="344" t="s">
        <v>46</v>
      </c>
      <c r="K8" s="297" t="s">
        <v>47</v>
      </c>
      <c r="L8" s="333"/>
      <c r="M8" s="298" t="s">
        <v>31</v>
      </c>
      <c r="N8" s="304" t="s">
        <v>48</v>
      </c>
    </row>
    <row r="9" spans="1:18" s="345" customFormat="1" ht="60.75" customHeight="1">
      <c r="A9" s="322">
        <f t="shared" ref="A9:A18" si="0">A8+1</f>
        <v>7</v>
      </c>
      <c r="B9" s="334" t="s">
        <v>23</v>
      </c>
      <c r="C9" s="334" t="s">
        <v>42</v>
      </c>
      <c r="D9" s="303" t="s">
        <v>43</v>
      </c>
      <c r="E9" s="303" t="s">
        <v>44</v>
      </c>
      <c r="F9" s="334"/>
      <c r="G9" s="334" t="s">
        <v>27</v>
      </c>
      <c r="H9" s="334" t="s">
        <v>45</v>
      </c>
      <c r="I9" s="334"/>
      <c r="J9" s="344" t="s">
        <v>49</v>
      </c>
      <c r="K9" s="297" t="s">
        <v>47</v>
      </c>
      <c r="L9" s="333"/>
      <c r="M9" s="298" t="s">
        <v>31</v>
      </c>
      <c r="N9" s="304" t="s">
        <v>48</v>
      </c>
    </row>
    <row r="10" spans="1:18" s="345" customFormat="1" ht="60.75" customHeight="1">
      <c r="A10" s="322">
        <f t="shared" si="0"/>
        <v>8</v>
      </c>
      <c r="B10" s="334" t="s">
        <v>23</v>
      </c>
      <c r="C10" s="334" t="s">
        <v>42</v>
      </c>
      <c r="D10" s="303" t="s">
        <v>43</v>
      </c>
      <c r="E10" s="303" t="s">
        <v>44</v>
      </c>
      <c r="F10" s="334"/>
      <c r="G10" s="334" t="s">
        <v>27</v>
      </c>
      <c r="H10" s="334" t="s">
        <v>45</v>
      </c>
      <c r="I10" s="334"/>
      <c r="J10" s="344" t="s">
        <v>50</v>
      </c>
      <c r="K10" s="297" t="s">
        <v>47</v>
      </c>
      <c r="L10" s="333"/>
      <c r="M10" s="298" t="s">
        <v>31</v>
      </c>
      <c r="N10" s="304" t="s">
        <v>48</v>
      </c>
    </row>
    <row r="11" spans="1:18" s="345" customFormat="1" ht="60.75" customHeight="1">
      <c r="A11" s="322">
        <f t="shared" si="0"/>
        <v>9</v>
      </c>
      <c r="B11" s="334" t="s">
        <v>23</v>
      </c>
      <c r="C11" s="334" t="s">
        <v>42</v>
      </c>
      <c r="D11" s="303" t="s">
        <v>43</v>
      </c>
      <c r="E11" s="303" t="s">
        <v>51</v>
      </c>
      <c r="F11" s="334"/>
      <c r="G11" s="334" t="s">
        <v>27</v>
      </c>
      <c r="H11" s="334" t="s">
        <v>52</v>
      </c>
      <c r="I11" s="334"/>
      <c r="J11" s="344" t="s">
        <v>53</v>
      </c>
      <c r="K11" s="297" t="s">
        <v>47</v>
      </c>
      <c r="L11" s="333"/>
      <c r="M11" s="298" t="s">
        <v>31</v>
      </c>
      <c r="N11" s="304" t="s">
        <v>48</v>
      </c>
    </row>
    <row r="12" spans="1:18" s="345" customFormat="1" ht="81" customHeight="1">
      <c r="A12" s="322">
        <f t="shared" si="0"/>
        <v>10</v>
      </c>
      <c r="B12" s="334" t="s">
        <v>23</v>
      </c>
      <c r="C12" s="334" t="s">
        <v>42</v>
      </c>
      <c r="D12" s="300" t="s">
        <v>43</v>
      </c>
      <c r="E12" s="303" t="s">
        <v>44</v>
      </c>
      <c r="F12" s="334"/>
      <c r="G12" s="334" t="s">
        <v>27</v>
      </c>
      <c r="H12" s="334"/>
      <c r="I12" s="334" t="s">
        <v>54</v>
      </c>
      <c r="J12" s="344" t="s">
        <v>55</v>
      </c>
      <c r="K12" s="297" t="s">
        <v>56</v>
      </c>
      <c r="L12" s="333"/>
      <c r="M12" s="298" t="s">
        <v>31</v>
      </c>
      <c r="N12" s="304" t="s">
        <v>57</v>
      </c>
    </row>
    <row r="13" spans="1:18" ht="63.75" customHeight="1">
      <c r="A13" s="322">
        <f t="shared" si="0"/>
        <v>11</v>
      </c>
      <c r="B13" s="334" t="s">
        <v>23</v>
      </c>
      <c r="C13" s="334" t="s">
        <v>42</v>
      </c>
      <c r="D13" s="303" t="s">
        <v>43</v>
      </c>
      <c r="E13" s="303" t="s">
        <v>44</v>
      </c>
      <c r="F13" s="334"/>
      <c r="G13" s="334" t="s">
        <v>27</v>
      </c>
      <c r="H13" s="334" t="s">
        <v>45</v>
      </c>
      <c r="I13" s="334"/>
      <c r="J13" s="344" t="s">
        <v>58</v>
      </c>
      <c r="K13" s="297" t="s">
        <v>47</v>
      </c>
      <c r="L13" s="333"/>
      <c r="M13" s="298" t="s">
        <v>31</v>
      </c>
      <c r="N13" s="304" t="s">
        <v>48</v>
      </c>
    </row>
    <row r="14" spans="1:18" ht="0.75" customHeight="1">
      <c r="A14" s="322">
        <f t="shared" si="0"/>
        <v>12</v>
      </c>
      <c r="B14" s="334" t="s">
        <v>23</v>
      </c>
      <c r="C14" s="334" t="s">
        <v>42</v>
      </c>
      <c r="D14" s="303" t="s">
        <v>43</v>
      </c>
      <c r="E14" s="303" t="s">
        <v>59</v>
      </c>
      <c r="F14" s="334"/>
      <c r="G14" s="334"/>
      <c r="H14" s="334"/>
      <c r="I14" s="334"/>
      <c r="J14" s="344" t="s">
        <v>53</v>
      </c>
      <c r="K14" s="297" t="s">
        <v>47</v>
      </c>
      <c r="L14" s="333"/>
      <c r="M14" s="298" t="s">
        <v>31</v>
      </c>
      <c r="N14" s="304" t="s">
        <v>48</v>
      </c>
    </row>
    <row r="15" spans="1:18" ht="100.5" customHeight="1">
      <c r="A15" s="322">
        <f t="shared" si="0"/>
        <v>13</v>
      </c>
      <c r="B15" s="334" t="s">
        <v>23</v>
      </c>
      <c r="C15" s="334" t="s">
        <v>42</v>
      </c>
      <c r="D15" s="303" t="s">
        <v>43</v>
      </c>
      <c r="E15" s="303" t="s">
        <v>59</v>
      </c>
      <c r="F15" s="334"/>
      <c r="G15" s="334" t="s">
        <v>27</v>
      </c>
      <c r="H15" s="334"/>
      <c r="I15" s="334" t="s">
        <v>54</v>
      </c>
      <c r="J15" s="344" t="s">
        <v>60</v>
      </c>
      <c r="K15" s="297" t="s">
        <v>47</v>
      </c>
      <c r="L15" s="299"/>
      <c r="M15" s="298" t="s">
        <v>31</v>
      </c>
      <c r="N15" s="304" t="s">
        <v>48</v>
      </c>
    </row>
    <row r="16" spans="1:18" ht="60.75" customHeight="1">
      <c r="A16" s="322">
        <f t="shared" si="0"/>
        <v>14</v>
      </c>
      <c r="B16" s="334" t="s">
        <v>23</v>
      </c>
      <c r="C16" s="334" t="s">
        <v>42</v>
      </c>
      <c r="D16" s="303" t="s">
        <v>43</v>
      </c>
      <c r="E16" s="303" t="s">
        <v>59</v>
      </c>
      <c r="F16" s="334"/>
      <c r="G16" s="334" t="s">
        <v>27</v>
      </c>
      <c r="H16" s="334" t="s">
        <v>52</v>
      </c>
      <c r="I16" s="334"/>
      <c r="J16" s="344" t="s">
        <v>61</v>
      </c>
      <c r="K16" s="297" t="s">
        <v>47</v>
      </c>
      <c r="L16" s="333"/>
      <c r="M16" s="298" t="s">
        <v>31</v>
      </c>
      <c r="N16" s="304" t="s">
        <v>48</v>
      </c>
    </row>
    <row r="17" spans="1:14" ht="75">
      <c r="A17" s="322">
        <f t="shared" si="0"/>
        <v>15</v>
      </c>
      <c r="B17" s="334" t="s">
        <v>23</v>
      </c>
      <c r="C17" s="334" t="s">
        <v>62</v>
      </c>
      <c r="D17" s="303" t="s">
        <v>63</v>
      </c>
      <c r="E17" s="303" t="s">
        <v>64</v>
      </c>
      <c r="F17" s="334"/>
      <c r="G17" s="334" t="s">
        <v>27</v>
      </c>
      <c r="H17" s="334"/>
      <c r="I17" s="334" t="s">
        <v>65</v>
      </c>
      <c r="J17" s="344" t="s">
        <v>66</v>
      </c>
      <c r="K17" s="297" t="s">
        <v>67</v>
      </c>
      <c r="L17" s="299"/>
      <c r="M17" s="298" t="s">
        <v>31</v>
      </c>
      <c r="N17" s="304" t="s">
        <v>68</v>
      </c>
    </row>
    <row r="18" spans="1:14" ht="75">
      <c r="A18" s="322">
        <f t="shared" si="0"/>
        <v>16</v>
      </c>
      <c r="B18" s="334" t="s">
        <v>23</v>
      </c>
      <c r="C18" s="334" t="s">
        <v>62</v>
      </c>
      <c r="D18" s="303" t="s">
        <v>63</v>
      </c>
      <c r="E18" s="303" t="s">
        <v>64</v>
      </c>
      <c r="F18" s="334"/>
      <c r="G18" s="334" t="s">
        <v>27</v>
      </c>
      <c r="H18" s="334"/>
      <c r="I18" s="334" t="s">
        <v>65</v>
      </c>
      <c r="J18" s="344" t="s">
        <v>69</v>
      </c>
      <c r="K18" s="297" t="s">
        <v>67</v>
      </c>
      <c r="L18" s="299"/>
      <c r="M18" s="298" t="s">
        <v>31</v>
      </c>
      <c r="N18" s="304" t="s">
        <v>68</v>
      </c>
    </row>
    <row r="19" spans="1:14" ht="60">
      <c r="A19" s="322">
        <v>18</v>
      </c>
      <c r="B19" s="334" t="s">
        <v>23</v>
      </c>
      <c r="C19" s="334" t="s">
        <v>62</v>
      </c>
      <c r="D19" s="303" t="s">
        <v>63</v>
      </c>
      <c r="E19" s="303" t="s">
        <v>64</v>
      </c>
      <c r="F19" s="334"/>
      <c r="G19" s="334" t="s">
        <v>27</v>
      </c>
      <c r="H19" s="334" t="s">
        <v>70</v>
      </c>
      <c r="I19" s="334"/>
      <c r="J19" s="344" t="s">
        <v>71</v>
      </c>
      <c r="K19" s="297" t="s">
        <v>67</v>
      </c>
      <c r="L19" s="333"/>
      <c r="M19" s="298" t="s">
        <v>31</v>
      </c>
      <c r="N19" s="304" t="s">
        <v>68</v>
      </c>
    </row>
    <row r="20" spans="1:14" ht="75">
      <c r="A20" s="322">
        <f t="shared" ref="A20:A28" si="1">A19+1</f>
        <v>19</v>
      </c>
      <c r="B20" s="334" t="s">
        <v>23</v>
      </c>
      <c r="C20" s="334" t="s">
        <v>62</v>
      </c>
      <c r="D20" s="303" t="s">
        <v>63</v>
      </c>
      <c r="E20" s="303"/>
      <c r="F20" s="334" t="s">
        <v>72</v>
      </c>
      <c r="G20" s="334" t="s">
        <v>27</v>
      </c>
      <c r="H20" s="334"/>
      <c r="I20" s="334" t="s">
        <v>65</v>
      </c>
      <c r="J20" s="344" t="s">
        <v>73</v>
      </c>
      <c r="K20" s="297" t="s">
        <v>47</v>
      </c>
      <c r="L20" s="299"/>
      <c r="M20" s="298" t="s">
        <v>31</v>
      </c>
      <c r="N20" s="304" t="s">
        <v>68</v>
      </c>
    </row>
    <row r="21" spans="1:14" ht="57.75" customHeight="1">
      <c r="A21" s="322">
        <f t="shared" si="1"/>
        <v>20</v>
      </c>
      <c r="B21" s="328" t="s">
        <v>74</v>
      </c>
      <c r="C21" s="320" t="s">
        <v>62</v>
      </c>
      <c r="D21" s="303" t="s">
        <v>63</v>
      </c>
      <c r="E21" s="303"/>
      <c r="F21" s="334" t="s">
        <v>75</v>
      </c>
      <c r="G21" s="334" t="s">
        <v>27</v>
      </c>
      <c r="H21" s="334" t="s">
        <v>70</v>
      </c>
      <c r="I21" s="334"/>
      <c r="J21" s="344" t="s">
        <v>76</v>
      </c>
      <c r="K21" s="297" t="s">
        <v>47</v>
      </c>
      <c r="L21" s="333"/>
      <c r="M21" s="298" t="s">
        <v>31</v>
      </c>
      <c r="N21" s="304" t="s">
        <v>68</v>
      </c>
    </row>
    <row r="22" spans="1:14" ht="78.75" customHeight="1">
      <c r="A22" s="322">
        <f t="shared" si="1"/>
        <v>21</v>
      </c>
      <c r="B22" s="328" t="s">
        <v>23</v>
      </c>
      <c r="C22" s="320" t="s">
        <v>62</v>
      </c>
      <c r="D22" s="303" t="s">
        <v>63</v>
      </c>
      <c r="E22" s="303"/>
      <c r="F22" s="334" t="s">
        <v>77</v>
      </c>
      <c r="G22" s="334" t="s">
        <v>27</v>
      </c>
      <c r="H22" s="334" t="s">
        <v>78</v>
      </c>
      <c r="I22" s="334"/>
      <c r="J22" s="344" t="s">
        <v>79</v>
      </c>
      <c r="K22" s="297" t="s">
        <v>47</v>
      </c>
      <c r="L22" s="333"/>
      <c r="M22" s="298" t="s">
        <v>31</v>
      </c>
      <c r="N22" s="304" t="s">
        <v>68</v>
      </c>
    </row>
    <row r="23" spans="1:14" ht="75">
      <c r="A23" s="322">
        <f t="shared" si="1"/>
        <v>22</v>
      </c>
      <c r="B23" s="328" t="s">
        <v>23</v>
      </c>
      <c r="C23" s="320" t="s">
        <v>62</v>
      </c>
      <c r="D23" s="303" t="s">
        <v>63</v>
      </c>
      <c r="E23" s="303" t="s">
        <v>80</v>
      </c>
      <c r="F23" s="303"/>
      <c r="G23" s="305" t="s">
        <v>27</v>
      </c>
      <c r="H23" s="334"/>
      <c r="I23" s="334" t="s">
        <v>65</v>
      </c>
      <c r="J23" s="344" t="s">
        <v>81</v>
      </c>
      <c r="K23" s="297" t="s">
        <v>47</v>
      </c>
      <c r="L23" s="299"/>
      <c r="M23" s="298" t="s">
        <v>31</v>
      </c>
      <c r="N23" s="304" t="s">
        <v>68</v>
      </c>
    </row>
    <row r="24" spans="1:14" ht="75">
      <c r="A24" s="322">
        <f t="shared" si="1"/>
        <v>23</v>
      </c>
      <c r="B24" s="328" t="s">
        <v>23</v>
      </c>
      <c r="C24" s="320" t="s">
        <v>62</v>
      </c>
      <c r="D24" s="303" t="s">
        <v>63</v>
      </c>
      <c r="E24" s="303" t="s">
        <v>80</v>
      </c>
      <c r="F24" s="303"/>
      <c r="G24" s="305" t="s">
        <v>27</v>
      </c>
      <c r="H24" s="334"/>
      <c r="I24" s="334" t="s">
        <v>65</v>
      </c>
      <c r="J24" s="344" t="s">
        <v>82</v>
      </c>
      <c r="K24" s="297" t="s">
        <v>47</v>
      </c>
      <c r="L24" s="299"/>
      <c r="M24" s="298" t="s">
        <v>31</v>
      </c>
      <c r="N24" s="304" t="s">
        <v>68</v>
      </c>
    </row>
    <row r="25" spans="1:14" ht="75">
      <c r="A25" s="322">
        <f t="shared" si="1"/>
        <v>24</v>
      </c>
      <c r="B25" s="328" t="s">
        <v>23</v>
      </c>
      <c r="C25" s="320" t="s">
        <v>62</v>
      </c>
      <c r="D25" s="303" t="s">
        <v>83</v>
      </c>
      <c r="E25" s="303"/>
      <c r="F25" s="303" t="s">
        <v>84</v>
      </c>
      <c r="G25" s="305" t="s">
        <v>27</v>
      </c>
      <c r="H25" s="334"/>
      <c r="I25" s="334" t="s">
        <v>65</v>
      </c>
      <c r="J25" s="344" t="s">
        <v>85</v>
      </c>
      <c r="K25" s="297" t="s">
        <v>47</v>
      </c>
      <c r="L25" s="299"/>
      <c r="M25" s="298" t="s">
        <v>31</v>
      </c>
      <c r="N25" s="304" t="s">
        <v>68</v>
      </c>
    </row>
    <row r="26" spans="1:14" s="313" customFormat="1" ht="102" customHeight="1">
      <c r="A26" s="322">
        <f t="shared" si="1"/>
        <v>25</v>
      </c>
      <c r="B26" s="328" t="s">
        <v>23</v>
      </c>
      <c r="C26" s="320" t="s">
        <v>86</v>
      </c>
      <c r="D26" s="303" t="s">
        <v>87</v>
      </c>
      <c r="E26" s="303" t="s">
        <v>88</v>
      </c>
      <c r="F26" s="303"/>
      <c r="G26" s="305" t="s">
        <v>27</v>
      </c>
      <c r="H26" s="334"/>
      <c r="I26" s="334" t="s">
        <v>89</v>
      </c>
      <c r="J26" s="344" t="s">
        <v>90</v>
      </c>
      <c r="K26" s="297" t="s">
        <v>47</v>
      </c>
      <c r="L26" s="299"/>
      <c r="M26" s="298" t="s">
        <v>31</v>
      </c>
      <c r="N26" s="304" t="s">
        <v>91</v>
      </c>
    </row>
    <row r="27" spans="1:14" s="313" customFormat="1" ht="75">
      <c r="A27" s="322">
        <f t="shared" si="1"/>
        <v>26</v>
      </c>
      <c r="B27" s="328" t="s">
        <v>23</v>
      </c>
      <c r="C27" s="320" t="s">
        <v>86</v>
      </c>
      <c r="D27" s="303" t="s">
        <v>87</v>
      </c>
      <c r="E27" s="303" t="s">
        <v>88</v>
      </c>
      <c r="F27" s="303"/>
      <c r="G27" s="305" t="s">
        <v>27</v>
      </c>
      <c r="H27" s="334"/>
      <c r="I27" s="334" t="s">
        <v>89</v>
      </c>
      <c r="J27" s="344" t="s">
        <v>92</v>
      </c>
      <c r="K27" s="297" t="s">
        <v>47</v>
      </c>
      <c r="L27" s="299"/>
      <c r="M27" s="298" t="s">
        <v>31</v>
      </c>
      <c r="N27" s="304" t="s">
        <v>91</v>
      </c>
    </row>
    <row r="28" spans="1:14" s="313" customFormat="1" ht="75">
      <c r="A28" s="322">
        <f t="shared" si="1"/>
        <v>27</v>
      </c>
      <c r="B28" s="328" t="s">
        <v>23</v>
      </c>
      <c r="C28" s="320" t="s">
        <v>62</v>
      </c>
      <c r="D28" s="303" t="s">
        <v>83</v>
      </c>
      <c r="E28" s="303"/>
      <c r="F28" s="303" t="s">
        <v>93</v>
      </c>
      <c r="G28" s="305" t="s">
        <v>27</v>
      </c>
      <c r="H28" s="334"/>
      <c r="I28" s="334" t="s">
        <v>89</v>
      </c>
      <c r="J28" s="344" t="s">
        <v>94</v>
      </c>
      <c r="K28" s="297" t="s">
        <v>47</v>
      </c>
      <c r="L28" s="299"/>
      <c r="M28" s="298" t="s">
        <v>31</v>
      </c>
      <c r="N28" s="304" t="s">
        <v>68</v>
      </c>
    </row>
    <row r="29" spans="1:14" s="313" customFormat="1" ht="75">
      <c r="A29" s="322">
        <f>A27+1</f>
        <v>27</v>
      </c>
      <c r="B29" s="328" t="s">
        <v>23</v>
      </c>
      <c r="C29" s="320" t="s">
        <v>62</v>
      </c>
      <c r="D29" s="303" t="s">
        <v>83</v>
      </c>
      <c r="E29" s="303"/>
      <c r="F29" s="303" t="s">
        <v>95</v>
      </c>
      <c r="G29" s="305" t="s">
        <v>27</v>
      </c>
      <c r="H29" s="334"/>
      <c r="I29" s="334" t="s">
        <v>65</v>
      </c>
      <c r="J29" s="344" t="s">
        <v>96</v>
      </c>
      <c r="K29" s="297" t="s">
        <v>47</v>
      </c>
      <c r="L29" s="299"/>
      <c r="M29" s="298" t="s">
        <v>31</v>
      </c>
      <c r="N29" s="304" t="s">
        <v>68</v>
      </c>
    </row>
    <row r="30" spans="1:14" s="313" customFormat="1" ht="75">
      <c r="A30" s="322">
        <f>A28+1</f>
        <v>28</v>
      </c>
      <c r="B30" s="328" t="s">
        <v>23</v>
      </c>
      <c r="C30" s="320" t="s">
        <v>62</v>
      </c>
      <c r="D30" s="303" t="s">
        <v>83</v>
      </c>
      <c r="E30" s="303"/>
      <c r="F30" s="303" t="s">
        <v>97</v>
      </c>
      <c r="G30" s="305" t="s">
        <v>27</v>
      </c>
      <c r="H30" s="334"/>
      <c r="I30" s="334" t="s">
        <v>65</v>
      </c>
      <c r="J30" s="344" t="s">
        <v>98</v>
      </c>
      <c r="K30" s="297" t="s">
        <v>47</v>
      </c>
      <c r="L30" s="299"/>
      <c r="M30" s="298" t="s">
        <v>31</v>
      </c>
      <c r="N30" s="304" t="s">
        <v>68</v>
      </c>
    </row>
    <row r="31" spans="1:14" ht="45">
      <c r="A31" s="322">
        <f t="shared" ref="A31:A87" si="2">A30+1</f>
        <v>29</v>
      </c>
      <c r="B31" s="360" t="s">
        <v>99</v>
      </c>
      <c r="C31" s="303" t="s">
        <v>100</v>
      </c>
      <c r="D31" s="303" t="s">
        <v>101</v>
      </c>
      <c r="E31" s="303" t="s">
        <v>102</v>
      </c>
      <c r="F31" s="303"/>
      <c r="G31" s="305" t="s">
        <v>103</v>
      </c>
      <c r="H31" s="303" t="s">
        <v>104</v>
      </c>
      <c r="I31" s="305"/>
      <c r="J31" s="303" t="s">
        <v>105</v>
      </c>
      <c r="K31" s="297" t="s">
        <v>30</v>
      </c>
      <c r="L31" s="333"/>
      <c r="M31" s="298" t="s">
        <v>31</v>
      </c>
      <c r="N31" s="304" t="s">
        <v>106</v>
      </c>
    </row>
    <row r="32" spans="1:14" ht="59.25" customHeight="1">
      <c r="A32" s="322">
        <f t="shared" si="2"/>
        <v>30</v>
      </c>
      <c r="B32" s="360" t="s">
        <v>99</v>
      </c>
      <c r="C32" s="303" t="s">
        <v>100</v>
      </c>
      <c r="D32" s="303" t="s">
        <v>101</v>
      </c>
      <c r="E32" s="303" t="s">
        <v>102</v>
      </c>
      <c r="F32" s="303"/>
      <c r="G32" s="305" t="s">
        <v>103</v>
      </c>
      <c r="H32" s="303" t="s">
        <v>104</v>
      </c>
      <c r="I32" s="305"/>
      <c r="J32" s="303" t="s">
        <v>107</v>
      </c>
      <c r="K32" s="297" t="s">
        <v>30</v>
      </c>
      <c r="L32" s="333"/>
      <c r="M32" s="298" t="s">
        <v>31</v>
      </c>
      <c r="N32" s="304" t="s">
        <v>106</v>
      </c>
    </row>
    <row r="33" spans="1:14" ht="52.5" customHeight="1">
      <c r="A33" s="322">
        <f t="shared" si="2"/>
        <v>31</v>
      </c>
      <c r="B33" s="360" t="s">
        <v>99</v>
      </c>
      <c r="C33" s="303" t="s">
        <v>108</v>
      </c>
      <c r="D33" s="303" t="s">
        <v>109</v>
      </c>
      <c r="E33" s="303" t="s">
        <v>102</v>
      </c>
      <c r="F33" s="303"/>
      <c r="G33" s="305" t="s">
        <v>103</v>
      </c>
      <c r="H33" s="303" t="s">
        <v>104</v>
      </c>
      <c r="I33" s="305"/>
      <c r="J33" s="303" t="s">
        <v>110</v>
      </c>
      <c r="K33" s="297" t="s">
        <v>111</v>
      </c>
      <c r="L33" s="333"/>
      <c r="M33" s="298" t="s">
        <v>31</v>
      </c>
      <c r="N33" s="304" t="s">
        <v>106</v>
      </c>
    </row>
    <row r="34" spans="1:14" s="313" customFormat="1" ht="75">
      <c r="A34" s="322">
        <f t="shared" si="2"/>
        <v>32</v>
      </c>
      <c r="B34" s="360" t="s">
        <v>23</v>
      </c>
      <c r="C34" s="303" t="s">
        <v>86</v>
      </c>
      <c r="D34" s="303" t="s">
        <v>87</v>
      </c>
      <c r="E34" s="303" t="s">
        <v>112</v>
      </c>
      <c r="F34" s="303"/>
      <c r="G34" s="305" t="s">
        <v>27</v>
      </c>
      <c r="H34" s="334"/>
      <c r="I34" s="334" t="s">
        <v>113</v>
      </c>
      <c r="J34" s="303" t="s">
        <v>114</v>
      </c>
      <c r="K34" s="297" t="s">
        <v>39</v>
      </c>
      <c r="L34" s="299"/>
      <c r="M34" s="298" t="s">
        <v>31</v>
      </c>
      <c r="N34" s="304" t="s">
        <v>115</v>
      </c>
    </row>
    <row r="35" spans="1:14" s="313" customFormat="1" ht="75">
      <c r="A35" s="322">
        <f t="shared" si="2"/>
        <v>33</v>
      </c>
      <c r="B35" s="360" t="s">
        <v>23</v>
      </c>
      <c r="C35" s="303" t="s">
        <v>86</v>
      </c>
      <c r="D35" s="303" t="s">
        <v>87</v>
      </c>
      <c r="E35" s="303" t="s">
        <v>112</v>
      </c>
      <c r="F35" s="320"/>
      <c r="G35" s="305" t="s">
        <v>27</v>
      </c>
      <c r="H35" s="334"/>
      <c r="I35" s="334" t="s">
        <v>113</v>
      </c>
      <c r="J35" s="303" t="s">
        <v>116</v>
      </c>
      <c r="K35" s="297" t="s">
        <v>39</v>
      </c>
      <c r="L35" s="299"/>
      <c r="M35" s="298" t="s">
        <v>31</v>
      </c>
      <c r="N35" s="304" t="s">
        <v>117</v>
      </c>
    </row>
    <row r="36" spans="1:14" ht="45">
      <c r="A36" s="322">
        <f t="shared" si="2"/>
        <v>34</v>
      </c>
      <c r="B36" s="305" t="s">
        <v>118</v>
      </c>
      <c r="C36" s="303" t="s">
        <v>119</v>
      </c>
      <c r="D36" s="303" t="s">
        <v>119</v>
      </c>
      <c r="E36" s="303" t="s">
        <v>120</v>
      </c>
      <c r="F36" s="320"/>
      <c r="G36" s="305" t="s">
        <v>121</v>
      </c>
      <c r="H36" s="334"/>
      <c r="I36" s="334" t="s">
        <v>122</v>
      </c>
      <c r="J36" s="303" t="s">
        <v>123</v>
      </c>
      <c r="K36" s="304" t="s">
        <v>124</v>
      </c>
      <c r="L36" s="314"/>
      <c r="M36" s="361" t="s">
        <v>31</v>
      </c>
      <c r="N36" s="304" t="s">
        <v>125</v>
      </c>
    </row>
    <row r="37" spans="1:14" ht="45">
      <c r="A37" s="322">
        <f t="shared" si="2"/>
        <v>35</v>
      </c>
      <c r="B37" s="305" t="s">
        <v>118</v>
      </c>
      <c r="C37" s="303" t="s">
        <v>119</v>
      </c>
      <c r="D37" s="303" t="s">
        <v>119</v>
      </c>
      <c r="E37" s="303" t="s">
        <v>120</v>
      </c>
      <c r="F37" s="320"/>
      <c r="G37" s="305" t="s">
        <v>121</v>
      </c>
      <c r="H37" s="334"/>
      <c r="I37" s="334" t="s">
        <v>122</v>
      </c>
      <c r="J37" s="303" t="s">
        <v>126</v>
      </c>
      <c r="K37" s="304" t="s">
        <v>67</v>
      </c>
      <c r="L37" s="314"/>
      <c r="M37" s="361" t="s">
        <v>31</v>
      </c>
      <c r="N37" s="304" t="s">
        <v>125</v>
      </c>
    </row>
    <row r="38" spans="1:14" ht="45">
      <c r="A38" s="322">
        <f t="shared" si="2"/>
        <v>36</v>
      </c>
      <c r="B38" s="305" t="s">
        <v>118</v>
      </c>
      <c r="C38" s="305" t="s">
        <v>119</v>
      </c>
      <c r="D38" s="303" t="s">
        <v>119</v>
      </c>
      <c r="E38" s="303" t="s">
        <v>120</v>
      </c>
      <c r="F38" s="339"/>
      <c r="G38" s="305" t="s">
        <v>121</v>
      </c>
      <c r="H38" s="301"/>
      <c r="I38" s="334" t="s">
        <v>122</v>
      </c>
      <c r="J38" s="300" t="s">
        <v>127</v>
      </c>
      <c r="K38" s="297" t="s">
        <v>124</v>
      </c>
      <c r="L38" s="301"/>
      <c r="M38" s="361" t="s">
        <v>31</v>
      </c>
      <c r="N38" s="304" t="s">
        <v>125</v>
      </c>
    </row>
    <row r="39" spans="1:14" ht="45">
      <c r="A39" s="306">
        <f t="shared" si="2"/>
        <v>37</v>
      </c>
      <c r="B39" s="307" t="s">
        <v>118</v>
      </c>
      <c r="C39" s="306" t="s">
        <v>119</v>
      </c>
      <c r="D39" s="355" t="s">
        <v>128</v>
      </c>
      <c r="E39" s="306" t="s">
        <v>120</v>
      </c>
      <c r="F39" s="306"/>
      <c r="G39" s="306" t="s">
        <v>121</v>
      </c>
      <c r="H39" s="306"/>
      <c r="I39" s="306" t="s">
        <v>122</v>
      </c>
      <c r="J39" s="306" t="s">
        <v>129</v>
      </c>
      <c r="K39" s="306" t="s">
        <v>130</v>
      </c>
      <c r="L39" s="306" t="s">
        <v>31</v>
      </c>
      <c r="M39" s="306"/>
      <c r="N39" s="306" t="s">
        <v>131</v>
      </c>
    </row>
    <row r="40" spans="1:14" ht="45">
      <c r="A40" s="322">
        <f t="shared" si="2"/>
        <v>38</v>
      </c>
      <c r="B40" s="305" t="s">
        <v>118</v>
      </c>
      <c r="C40" s="303" t="s">
        <v>119</v>
      </c>
      <c r="D40" s="303" t="s">
        <v>119</v>
      </c>
      <c r="E40" s="303" t="s">
        <v>120</v>
      </c>
      <c r="F40" s="338"/>
      <c r="G40" s="305" t="s">
        <v>121</v>
      </c>
      <c r="H40" s="334"/>
      <c r="I40" s="334" t="s">
        <v>122</v>
      </c>
      <c r="J40" s="303" t="s">
        <v>132</v>
      </c>
      <c r="K40" s="304" t="s">
        <v>124</v>
      </c>
      <c r="L40" s="314"/>
      <c r="M40" s="361" t="s">
        <v>31</v>
      </c>
      <c r="N40" s="304" t="s">
        <v>125</v>
      </c>
    </row>
    <row r="41" spans="1:14" ht="45">
      <c r="A41" s="322">
        <f t="shared" si="2"/>
        <v>39</v>
      </c>
      <c r="B41" s="305" t="s">
        <v>118</v>
      </c>
      <c r="C41" s="303" t="s">
        <v>119</v>
      </c>
      <c r="D41" s="303" t="s">
        <v>119</v>
      </c>
      <c r="E41" s="303"/>
      <c r="F41" s="339" t="s">
        <v>133</v>
      </c>
      <c r="G41" s="305" t="s">
        <v>121</v>
      </c>
      <c r="H41" s="301"/>
      <c r="I41" s="334" t="s">
        <v>134</v>
      </c>
      <c r="J41" s="300" t="s">
        <v>135</v>
      </c>
      <c r="K41" s="297" t="s">
        <v>124</v>
      </c>
      <c r="L41" s="301"/>
      <c r="M41" s="301" t="s">
        <v>31</v>
      </c>
      <c r="N41" s="304" t="s">
        <v>125</v>
      </c>
    </row>
    <row r="42" spans="1:14" ht="45">
      <c r="A42" s="306">
        <f t="shared" si="2"/>
        <v>40</v>
      </c>
      <c r="B42" s="307" t="s">
        <v>136</v>
      </c>
      <c r="C42" s="307" t="s">
        <v>137</v>
      </c>
      <c r="D42" s="355" t="s">
        <v>138</v>
      </c>
      <c r="E42" s="355" t="s">
        <v>139</v>
      </c>
      <c r="F42" s="343"/>
      <c r="G42" s="310" t="s">
        <v>140</v>
      </c>
      <c r="H42" s="310"/>
      <c r="I42" s="310" t="s">
        <v>141</v>
      </c>
      <c r="J42" s="309" t="s">
        <v>142</v>
      </c>
      <c r="K42" s="340" t="s">
        <v>143</v>
      </c>
      <c r="L42" s="342" t="s">
        <v>31</v>
      </c>
      <c r="M42" s="341"/>
      <c r="N42" s="306" t="s">
        <v>131</v>
      </c>
    </row>
    <row r="43" spans="1:14" ht="45">
      <c r="A43" s="322">
        <f t="shared" si="2"/>
        <v>41</v>
      </c>
      <c r="B43" s="305" t="s">
        <v>136</v>
      </c>
      <c r="C43" s="303" t="s">
        <v>137</v>
      </c>
      <c r="D43" s="303" t="s">
        <v>138</v>
      </c>
      <c r="E43" s="303" t="s">
        <v>139</v>
      </c>
      <c r="F43" s="324"/>
      <c r="G43" s="316" t="s">
        <v>140</v>
      </c>
      <c r="H43" s="324"/>
      <c r="I43" s="316" t="s">
        <v>141</v>
      </c>
      <c r="J43" s="324" t="s">
        <v>144</v>
      </c>
      <c r="K43" s="322" t="s">
        <v>145</v>
      </c>
      <c r="L43" s="323"/>
      <c r="M43" s="362" t="s">
        <v>31</v>
      </c>
      <c r="N43" s="304" t="s">
        <v>146</v>
      </c>
    </row>
    <row r="44" spans="1:14" ht="45">
      <c r="A44" s="322">
        <f t="shared" si="2"/>
        <v>42</v>
      </c>
      <c r="B44" s="305" t="s">
        <v>136</v>
      </c>
      <c r="C44" s="303" t="s">
        <v>137</v>
      </c>
      <c r="D44" s="303" t="s">
        <v>138</v>
      </c>
      <c r="E44" s="303" t="s">
        <v>139</v>
      </c>
      <c r="F44" s="324"/>
      <c r="G44" s="316" t="s">
        <v>140</v>
      </c>
      <c r="H44" s="324"/>
      <c r="I44" s="316" t="s">
        <v>141</v>
      </c>
      <c r="J44" s="324" t="s">
        <v>147</v>
      </c>
      <c r="K44" s="322" t="s">
        <v>67</v>
      </c>
      <c r="L44" s="323"/>
      <c r="M44" s="362" t="s">
        <v>31</v>
      </c>
      <c r="N44" s="304" t="s">
        <v>146</v>
      </c>
    </row>
    <row r="45" spans="1:14" ht="30">
      <c r="A45" s="322">
        <f t="shared" si="2"/>
        <v>43</v>
      </c>
      <c r="B45" s="305" t="s">
        <v>136</v>
      </c>
      <c r="C45" s="303" t="s">
        <v>137</v>
      </c>
      <c r="D45" s="303" t="s">
        <v>128</v>
      </c>
      <c r="E45" s="303"/>
      <c r="F45" s="324" t="s">
        <v>148</v>
      </c>
      <c r="G45" s="316" t="s">
        <v>149</v>
      </c>
      <c r="H45" s="324"/>
      <c r="I45" s="316" t="s">
        <v>150</v>
      </c>
      <c r="J45" s="324" t="s">
        <v>151</v>
      </c>
      <c r="K45" s="322" t="s">
        <v>152</v>
      </c>
      <c r="L45" s="323"/>
      <c r="M45" s="362" t="s">
        <v>31</v>
      </c>
      <c r="N45" s="304" t="s">
        <v>153</v>
      </c>
    </row>
    <row r="46" spans="1:14" ht="30">
      <c r="A46" s="322">
        <f t="shared" si="2"/>
        <v>44</v>
      </c>
      <c r="B46" s="305" t="s">
        <v>136</v>
      </c>
      <c r="C46" s="303" t="s">
        <v>137</v>
      </c>
      <c r="D46" s="303" t="s">
        <v>154</v>
      </c>
      <c r="E46" s="303"/>
      <c r="F46" s="324" t="s">
        <v>148</v>
      </c>
      <c r="G46" s="316" t="s">
        <v>149</v>
      </c>
      <c r="H46" s="324"/>
      <c r="I46" s="316" t="s">
        <v>150</v>
      </c>
      <c r="J46" s="324" t="s">
        <v>155</v>
      </c>
      <c r="K46" s="322" t="s">
        <v>152</v>
      </c>
      <c r="L46" s="323"/>
      <c r="M46" s="362" t="s">
        <v>31</v>
      </c>
      <c r="N46" s="304" t="s">
        <v>153</v>
      </c>
    </row>
    <row r="47" spans="1:14" ht="57" customHeight="1">
      <c r="A47" s="322">
        <f t="shared" si="2"/>
        <v>45</v>
      </c>
      <c r="B47" s="305" t="s">
        <v>136</v>
      </c>
      <c r="C47" s="303" t="s">
        <v>137</v>
      </c>
      <c r="D47" s="303" t="s">
        <v>138</v>
      </c>
      <c r="E47" s="303" t="s">
        <v>156</v>
      </c>
      <c r="F47" s="324"/>
      <c r="G47" s="316" t="s">
        <v>149</v>
      </c>
      <c r="H47" s="303"/>
      <c r="I47" s="305" t="s">
        <v>150</v>
      </c>
      <c r="J47" s="324" t="s">
        <v>151</v>
      </c>
      <c r="K47" s="322" t="s">
        <v>157</v>
      </c>
      <c r="L47" s="314"/>
      <c r="M47" s="361" t="s">
        <v>31</v>
      </c>
      <c r="N47" s="304" t="s">
        <v>153</v>
      </c>
    </row>
    <row r="48" spans="1:14" ht="53.25" customHeight="1">
      <c r="A48" s="322">
        <f t="shared" si="2"/>
        <v>46</v>
      </c>
      <c r="B48" s="305" t="s">
        <v>136</v>
      </c>
      <c r="C48" s="305" t="s">
        <v>137</v>
      </c>
      <c r="D48" s="303" t="s">
        <v>138</v>
      </c>
      <c r="E48" s="303"/>
      <c r="F48" s="339" t="s">
        <v>158</v>
      </c>
      <c r="G48" s="316" t="s">
        <v>149</v>
      </c>
      <c r="H48" s="305"/>
      <c r="I48" s="305" t="s">
        <v>150</v>
      </c>
      <c r="J48" s="300" t="s">
        <v>159</v>
      </c>
      <c r="K48" s="297" t="s">
        <v>30</v>
      </c>
      <c r="L48" s="305"/>
      <c r="M48" s="361" t="s">
        <v>31</v>
      </c>
      <c r="N48" s="304" t="s">
        <v>160</v>
      </c>
    </row>
    <row r="49" spans="1:14" ht="53.25" customHeight="1">
      <c r="A49" s="322">
        <f t="shared" si="2"/>
        <v>47</v>
      </c>
      <c r="B49" s="305" t="s">
        <v>136</v>
      </c>
      <c r="C49" s="305" t="s">
        <v>137</v>
      </c>
      <c r="D49" s="303" t="s">
        <v>138</v>
      </c>
      <c r="E49" s="303"/>
      <c r="F49" s="339" t="s">
        <v>158</v>
      </c>
      <c r="G49" s="316" t="s">
        <v>149</v>
      </c>
      <c r="H49" s="305"/>
      <c r="I49" s="305" t="s">
        <v>150</v>
      </c>
      <c r="J49" s="300" t="s">
        <v>161</v>
      </c>
      <c r="K49" s="297" t="s">
        <v>30</v>
      </c>
      <c r="L49" s="305"/>
      <c r="M49" s="361" t="s">
        <v>31</v>
      </c>
      <c r="N49" s="304" t="s">
        <v>160</v>
      </c>
    </row>
    <row r="50" spans="1:14" ht="45">
      <c r="A50" s="306">
        <f t="shared" si="2"/>
        <v>48</v>
      </c>
      <c r="B50" s="307" t="s">
        <v>162</v>
      </c>
      <c r="C50" s="355" t="s">
        <v>163</v>
      </c>
      <c r="D50" s="355" t="s">
        <v>164</v>
      </c>
      <c r="E50" s="355" t="s">
        <v>165</v>
      </c>
      <c r="F50" s="312"/>
      <c r="G50" s="310" t="s">
        <v>140</v>
      </c>
      <c r="H50" s="310"/>
      <c r="I50" s="310" t="s">
        <v>166</v>
      </c>
      <c r="J50" s="337" t="s">
        <v>167</v>
      </c>
      <c r="K50" s="363" t="s">
        <v>56</v>
      </c>
      <c r="L50" s="311" t="s">
        <v>31</v>
      </c>
      <c r="M50" s="364"/>
      <c r="N50" s="306" t="s">
        <v>131</v>
      </c>
    </row>
    <row r="51" spans="1:14" ht="74.25" customHeight="1">
      <c r="A51" s="306">
        <f t="shared" si="2"/>
        <v>49</v>
      </c>
      <c r="B51" s="307" t="s">
        <v>162</v>
      </c>
      <c r="C51" s="355" t="s">
        <v>163</v>
      </c>
      <c r="D51" s="355" t="s">
        <v>164</v>
      </c>
      <c r="E51" s="355" t="s">
        <v>165</v>
      </c>
      <c r="F51" s="312"/>
      <c r="G51" s="310" t="s">
        <v>140</v>
      </c>
      <c r="H51" s="310"/>
      <c r="I51" s="310" t="s">
        <v>166</v>
      </c>
      <c r="J51" s="337" t="s">
        <v>168</v>
      </c>
      <c r="K51" s="363" t="s">
        <v>56</v>
      </c>
      <c r="L51" s="311" t="s">
        <v>31</v>
      </c>
      <c r="M51" s="364"/>
      <c r="N51" s="306" t="s">
        <v>131</v>
      </c>
    </row>
    <row r="52" spans="1:14" ht="45">
      <c r="A52" s="306">
        <f t="shared" si="2"/>
        <v>50</v>
      </c>
      <c r="B52" s="307" t="s">
        <v>162</v>
      </c>
      <c r="C52" s="355" t="s">
        <v>163</v>
      </c>
      <c r="D52" s="355" t="s">
        <v>164</v>
      </c>
      <c r="E52" s="355" t="s">
        <v>165</v>
      </c>
      <c r="F52" s="312"/>
      <c r="G52" s="310" t="s">
        <v>140</v>
      </c>
      <c r="H52" s="310"/>
      <c r="I52" s="310" t="s">
        <v>166</v>
      </c>
      <c r="J52" s="355" t="s">
        <v>169</v>
      </c>
      <c r="K52" s="363" t="s">
        <v>56</v>
      </c>
      <c r="L52" s="311" t="s">
        <v>31</v>
      </c>
      <c r="M52" s="364"/>
      <c r="N52" s="306" t="s">
        <v>131</v>
      </c>
    </row>
    <row r="53" spans="1:14" ht="73.5" customHeight="1">
      <c r="A53" s="306">
        <f t="shared" si="2"/>
        <v>51</v>
      </c>
      <c r="B53" s="307" t="s">
        <v>162</v>
      </c>
      <c r="C53" s="355" t="s">
        <v>163</v>
      </c>
      <c r="D53" s="355" t="s">
        <v>164</v>
      </c>
      <c r="E53" s="355" t="s">
        <v>165</v>
      </c>
      <c r="F53" s="312"/>
      <c r="G53" s="310" t="s">
        <v>140</v>
      </c>
      <c r="H53" s="310"/>
      <c r="I53" s="310" t="s">
        <v>166</v>
      </c>
      <c r="J53" s="355" t="s">
        <v>170</v>
      </c>
      <c r="K53" s="306" t="s">
        <v>30</v>
      </c>
      <c r="L53" s="311" t="s">
        <v>31</v>
      </c>
      <c r="M53" s="364"/>
      <c r="N53" s="306" t="s">
        <v>131</v>
      </c>
    </row>
    <row r="54" spans="1:14" ht="45">
      <c r="A54" s="322">
        <f t="shared" si="2"/>
        <v>52</v>
      </c>
      <c r="B54" s="305" t="s">
        <v>162</v>
      </c>
      <c r="C54" s="303" t="s">
        <v>163</v>
      </c>
      <c r="D54" s="303" t="s">
        <v>164</v>
      </c>
      <c r="E54" s="303" t="s">
        <v>165</v>
      </c>
      <c r="F54" s="338"/>
      <c r="G54" s="334" t="s">
        <v>140</v>
      </c>
      <c r="H54" s="334"/>
      <c r="I54" s="334" t="s">
        <v>166</v>
      </c>
      <c r="J54" s="344" t="s">
        <v>171</v>
      </c>
      <c r="K54" s="304" t="s">
        <v>172</v>
      </c>
      <c r="L54" s="314"/>
      <c r="M54" s="361" t="s">
        <v>31</v>
      </c>
      <c r="N54" s="304" t="s">
        <v>173</v>
      </c>
    </row>
    <row r="55" spans="1:14" s="355" customFormat="1" ht="66.75" customHeight="1">
      <c r="A55" s="306">
        <f t="shared" si="2"/>
        <v>53</v>
      </c>
      <c r="B55" s="307" t="s">
        <v>162</v>
      </c>
      <c r="C55" s="355" t="s">
        <v>163</v>
      </c>
      <c r="D55" s="355" t="s">
        <v>174</v>
      </c>
      <c r="E55" s="355" t="s">
        <v>175</v>
      </c>
      <c r="G55" s="355" t="s">
        <v>140</v>
      </c>
      <c r="I55" s="355" t="s">
        <v>166</v>
      </c>
      <c r="J55" s="355" t="s">
        <v>176</v>
      </c>
      <c r="K55" s="355" t="s">
        <v>67</v>
      </c>
      <c r="L55" s="355" t="s">
        <v>31</v>
      </c>
      <c r="N55" s="355" t="s">
        <v>131</v>
      </c>
    </row>
    <row r="56" spans="1:14" s="355" customFormat="1" ht="67.5" customHeight="1">
      <c r="A56" s="306">
        <f t="shared" si="2"/>
        <v>54</v>
      </c>
      <c r="B56" s="307" t="s">
        <v>162</v>
      </c>
      <c r="C56" s="355" t="s">
        <v>163</v>
      </c>
      <c r="D56" s="355" t="s">
        <v>174</v>
      </c>
      <c r="E56" s="355" t="s">
        <v>175</v>
      </c>
      <c r="G56" s="355" t="s">
        <v>140</v>
      </c>
      <c r="I56" s="355" t="s">
        <v>166</v>
      </c>
      <c r="J56" s="355" t="s">
        <v>177</v>
      </c>
      <c r="K56" s="355" t="s">
        <v>67</v>
      </c>
      <c r="L56" s="355" t="s">
        <v>178</v>
      </c>
      <c r="N56" s="355" t="s">
        <v>131</v>
      </c>
    </row>
    <row r="57" spans="1:14" ht="60">
      <c r="A57" s="322">
        <f t="shared" si="2"/>
        <v>55</v>
      </c>
      <c r="B57" s="305" t="s">
        <v>23</v>
      </c>
      <c r="C57" s="303" t="s">
        <v>86</v>
      </c>
      <c r="D57" s="303" t="s">
        <v>179</v>
      </c>
      <c r="E57" s="303" t="s">
        <v>180</v>
      </c>
      <c r="F57" s="320"/>
      <c r="G57" s="305" t="s">
        <v>27</v>
      </c>
      <c r="H57" s="303"/>
      <c r="I57" s="305" t="s">
        <v>181</v>
      </c>
      <c r="J57" s="303" t="s">
        <v>182</v>
      </c>
      <c r="K57" s="304" t="s">
        <v>67</v>
      </c>
      <c r="L57" s="314"/>
      <c r="M57" s="361" t="s">
        <v>31</v>
      </c>
      <c r="N57" s="304" t="s">
        <v>183</v>
      </c>
    </row>
    <row r="58" spans="1:14" ht="60">
      <c r="A58" s="322">
        <f t="shared" si="2"/>
        <v>56</v>
      </c>
      <c r="B58" s="305" t="s">
        <v>23</v>
      </c>
      <c r="C58" s="303" t="s">
        <v>86</v>
      </c>
      <c r="D58" s="303" t="s">
        <v>179</v>
      </c>
      <c r="E58" s="303" t="s">
        <v>180</v>
      </c>
      <c r="F58" s="320"/>
      <c r="G58" s="305" t="s">
        <v>27</v>
      </c>
      <c r="H58" s="303"/>
      <c r="I58" s="305" t="s">
        <v>181</v>
      </c>
      <c r="J58" s="303" t="s">
        <v>184</v>
      </c>
      <c r="K58" s="304" t="s">
        <v>67</v>
      </c>
      <c r="L58" s="314"/>
      <c r="M58" s="361" t="s">
        <v>31</v>
      </c>
      <c r="N58" s="304" t="s">
        <v>183</v>
      </c>
    </row>
    <row r="59" spans="1:14" ht="60">
      <c r="A59" s="322">
        <f t="shared" si="2"/>
        <v>57</v>
      </c>
      <c r="B59" s="305" t="s">
        <v>23</v>
      </c>
      <c r="C59" s="303" t="s">
        <v>86</v>
      </c>
      <c r="D59" s="303" t="s">
        <v>179</v>
      </c>
      <c r="E59" s="303" t="s">
        <v>180</v>
      </c>
      <c r="F59" s="320"/>
      <c r="G59" s="305" t="s">
        <v>27</v>
      </c>
      <c r="H59" s="303"/>
      <c r="I59" s="305" t="s">
        <v>181</v>
      </c>
      <c r="J59" s="303" t="s">
        <v>185</v>
      </c>
      <c r="K59" s="304" t="s">
        <v>67</v>
      </c>
      <c r="L59" s="314"/>
      <c r="M59" s="361" t="s">
        <v>31</v>
      </c>
      <c r="N59" s="304" t="s">
        <v>183</v>
      </c>
    </row>
    <row r="60" spans="1:14" ht="75">
      <c r="A60" s="322">
        <f t="shared" si="2"/>
        <v>58</v>
      </c>
      <c r="B60" s="360" t="s">
        <v>23</v>
      </c>
      <c r="C60" s="303" t="s">
        <v>42</v>
      </c>
      <c r="D60" s="303" t="s">
        <v>43</v>
      </c>
      <c r="E60" s="303"/>
      <c r="F60" s="335" t="s">
        <v>186</v>
      </c>
      <c r="G60" s="331" t="s">
        <v>27</v>
      </c>
      <c r="H60" s="332"/>
      <c r="I60" s="305" t="s">
        <v>54</v>
      </c>
      <c r="J60" s="303" t="s">
        <v>187</v>
      </c>
      <c r="K60" s="304" t="s">
        <v>47</v>
      </c>
      <c r="L60" s="336"/>
      <c r="M60" s="361" t="s">
        <v>31</v>
      </c>
      <c r="N60" s="5" t="s">
        <v>48</v>
      </c>
    </row>
    <row r="61" spans="1:14" ht="75">
      <c r="A61" s="322">
        <f t="shared" si="2"/>
        <v>59</v>
      </c>
      <c r="B61" s="360" t="s">
        <v>23</v>
      </c>
      <c r="C61" s="303" t="s">
        <v>42</v>
      </c>
      <c r="D61" s="303" t="s">
        <v>43</v>
      </c>
      <c r="E61" s="303"/>
      <c r="F61" s="335" t="s">
        <v>188</v>
      </c>
      <c r="G61" s="331" t="s">
        <v>27</v>
      </c>
      <c r="H61" s="332"/>
      <c r="I61" s="334" t="s">
        <v>54</v>
      </c>
      <c r="J61" s="303" t="s">
        <v>189</v>
      </c>
      <c r="K61" s="297" t="s">
        <v>67</v>
      </c>
      <c r="L61" s="299"/>
      <c r="M61" s="361" t="s">
        <v>31</v>
      </c>
      <c r="N61" s="304" t="s">
        <v>57</v>
      </c>
    </row>
    <row r="62" spans="1:14" ht="75">
      <c r="A62" s="322">
        <f t="shared" si="2"/>
        <v>60</v>
      </c>
      <c r="B62" s="360" t="s">
        <v>23</v>
      </c>
      <c r="C62" s="303" t="s">
        <v>42</v>
      </c>
      <c r="D62" s="303" t="s">
        <v>43</v>
      </c>
      <c r="E62" s="303"/>
      <c r="F62" s="335" t="s">
        <v>190</v>
      </c>
      <c r="G62" s="331" t="s">
        <v>27</v>
      </c>
      <c r="H62" s="332"/>
      <c r="I62" s="334" t="s">
        <v>54</v>
      </c>
      <c r="J62" s="303" t="s">
        <v>191</v>
      </c>
      <c r="K62" s="297" t="s">
        <v>192</v>
      </c>
      <c r="L62" s="333"/>
      <c r="M62" s="298" t="s">
        <v>31</v>
      </c>
      <c r="N62" s="304" t="s">
        <v>57</v>
      </c>
    </row>
    <row r="63" spans="1:14" ht="91.5" customHeight="1">
      <c r="A63" s="322">
        <f t="shared" si="2"/>
        <v>61</v>
      </c>
      <c r="B63" s="360" t="s">
        <v>23</v>
      </c>
      <c r="C63" s="303" t="s">
        <v>42</v>
      </c>
      <c r="D63" s="303" t="s">
        <v>43</v>
      </c>
      <c r="E63" s="303"/>
      <c r="F63" s="335" t="s">
        <v>190</v>
      </c>
      <c r="G63" s="331" t="s">
        <v>27</v>
      </c>
      <c r="H63" s="332"/>
      <c r="I63" s="334" t="s">
        <v>54</v>
      </c>
      <c r="J63" s="303" t="s">
        <v>193</v>
      </c>
      <c r="K63" s="297" t="s">
        <v>124</v>
      </c>
      <c r="L63" s="299"/>
      <c r="M63" s="298" t="s">
        <v>31</v>
      </c>
      <c r="N63" s="304" t="s">
        <v>57</v>
      </c>
    </row>
    <row r="64" spans="1:14" ht="71.25" customHeight="1">
      <c r="A64" s="322">
        <f t="shared" si="2"/>
        <v>62</v>
      </c>
      <c r="B64" s="360" t="s">
        <v>23</v>
      </c>
      <c r="C64" s="303" t="s">
        <v>42</v>
      </c>
      <c r="D64" s="303" t="s">
        <v>43</v>
      </c>
      <c r="E64" s="303"/>
      <c r="F64" s="335" t="s">
        <v>194</v>
      </c>
      <c r="G64" s="331" t="s">
        <v>27</v>
      </c>
      <c r="H64" s="332"/>
      <c r="I64" s="334" t="s">
        <v>54</v>
      </c>
      <c r="J64" s="303" t="s">
        <v>195</v>
      </c>
      <c r="K64" s="297" t="s">
        <v>67</v>
      </c>
      <c r="L64" s="333"/>
      <c r="M64" s="298" t="s">
        <v>31</v>
      </c>
      <c r="N64" s="304" t="s">
        <v>57</v>
      </c>
    </row>
    <row r="65" spans="1:14" ht="75">
      <c r="A65" s="322">
        <f t="shared" si="2"/>
        <v>63</v>
      </c>
      <c r="B65" s="360" t="s">
        <v>23</v>
      </c>
      <c r="C65" s="303" t="s">
        <v>42</v>
      </c>
      <c r="D65" s="303" t="s">
        <v>43</v>
      </c>
      <c r="E65" s="303"/>
      <c r="F65" s="335" t="s">
        <v>194</v>
      </c>
      <c r="G65" s="331" t="s">
        <v>27</v>
      </c>
      <c r="H65" s="332"/>
      <c r="I65" s="334" t="s">
        <v>54</v>
      </c>
      <c r="J65" s="303" t="s">
        <v>196</v>
      </c>
      <c r="K65" s="297" t="s">
        <v>67</v>
      </c>
      <c r="L65" s="333"/>
      <c r="M65" s="298" t="s">
        <v>31</v>
      </c>
      <c r="N65" s="304" t="s">
        <v>57</v>
      </c>
    </row>
    <row r="66" spans="1:14" ht="75">
      <c r="A66" s="322">
        <f t="shared" si="2"/>
        <v>64</v>
      </c>
      <c r="B66" s="360" t="s">
        <v>23</v>
      </c>
      <c r="C66" s="303" t="s">
        <v>42</v>
      </c>
      <c r="D66" s="303" t="s">
        <v>43</v>
      </c>
      <c r="E66" s="303"/>
      <c r="F66" s="335" t="s">
        <v>197</v>
      </c>
      <c r="G66" s="331" t="s">
        <v>27</v>
      </c>
      <c r="H66" s="332"/>
      <c r="I66" s="334" t="s">
        <v>54</v>
      </c>
      <c r="J66" s="303" t="s">
        <v>198</v>
      </c>
      <c r="K66" s="297" t="s">
        <v>67</v>
      </c>
      <c r="L66" s="333"/>
      <c r="M66" s="298" t="s">
        <v>31</v>
      </c>
      <c r="N66" s="304" t="s">
        <v>57</v>
      </c>
    </row>
    <row r="67" spans="1:14" ht="75">
      <c r="A67" s="322">
        <f t="shared" si="2"/>
        <v>65</v>
      </c>
      <c r="B67" s="360" t="s">
        <v>23</v>
      </c>
      <c r="C67" s="303" t="s">
        <v>42</v>
      </c>
      <c r="D67" s="303" t="s">
        <v>43</v>
      </c>
      <c r="E67" s="303"/>
      <c r="F67" s="330" t="s">
        <v>199</v>
      </c>
      <c r="G67" s="331" t="s">
        <v>27</v>
      </c>
      <c r="H67" s="332"/>
      <c r="I67" s="334" t="s">
        <v>54</v>
      </c>
      <c r="J67" s="303" t="s">
        <v>200</v>
      </c>
      <c r="K67" s="297" t="s">
        <v>67</v>
      </c>
      <c r="L67" s="333"/>
      <c r="M67" s="298" t="s">
        <v>31</v>
      </c>
      <c r="N67" s="304" t="s">
        <v>57</v>
      </c>
    </row>
    <row r="68" spans="1:14" ht="75">
      <c r="A68" s="322">
        <f t="shared" si="2"/>
        <v>66</v>
      </c>
      <c r="B68" s="360" t="s">
        <v>23</v>
      </c>
      <c r="C68" s="303" t="s">
        <v>42</v>
      </c>
      <c r="D68" s="303" t="s">
        <v>43</v>
      </c>
      <c r="E68" s="303"/>
      <c r="F68" s="365" t="s">
        <v>199</v>
      </c>
      <c r="G68" s="331" t="s">
        <v>27</v>
      </c>
      <c r="H68" s="332"/>
      <c r="I68" s="334" t="s">
        <v>201</v>
      </c>
      <c r="J68" s="366" t="s">
        <v>202</v>
      </c>
      <c r="K68" s="367" t="s">
        <v>67</v>
      </c>
      <c r="L68" s="299"/>
      <c r="M68" s="298" t="s">
        <v>31</v>
      </c>
      <c r="N68" s="304" t="s">
        <v>57</v>
      </c>
    </row>
    <row r="69" spans="1:14" ht="73.5" customHeight="1">
      <c r="A69" s="322">
        <f t="shared" si="2"/>
        <v>67</v>
      </c>
      <c r="B69" s="360" t="s">
        <v>99</v>
      </c>
      <c r="C69" s="325" t="s">
        <v>203</v>
      </c>
      <c r="D69" s="303" t="s">
        <v>204</v>
      </c>
      <c r="E69" s="330" t="s">
        <v>205</v>
      </c>
      <c r="F69" s="329"/>
      <c r="G69" s="316" t="s">
        <v>149</v>
      </c>
      <c r="H69" s="326"/>
      <c r="I69" s="334" t="s">
        <v>206</v>
      </c>
      <c r="J69" s="327" t="s">
        <v>207</v>
      </c>
      <c r="K69" s="326" t="s">
        <v>67</v>
      </c>
      <c r="L69" s="326"/>
      <c r="M69" s="368" t="s">
        <v>31</v>
      </c>
      <c r="N69" s="325" t="s">
        <v>208</v>
      </c>
    </row>
    <row r="70" spans="1:14" s="321" customFormat="1" ht="75">
      <c r="A70" s="322">
        <f t="shared" si="2"/>
        <v>68</v>
      </c>
      <c r="B70" s="305" t="s">
        <v>23</v>
      </c>
      <c r="C70" s="325" t="s">
        <v>86</v>
      </c>
      <c r="D70" s="303" t="s">
        <v>87</v>
      </c>
      <c r="E70" s="330" t="s">
        <v>209</v>
      </c>
      <c r="F70" s="329"/>
      <c r="G70" s="316" t="s">
        <v>149</v>
      </c>
      <c r="H70" s="326"/>
      <c r="I70" s="328" t="s">
        <v>210</v>
      </c>
      <c r="J70" s="327" t="s">
        <v>211</v>
      </c>
      <c r="K70" s="326" t="s">
        <v>212</v>
      </c>
      <c r="L70" s="326"/>
      <c r="M70" s="368" t="s">
        <v>31</v>
      </c>
      <c r="N70" s="325" t="s">
        <v>213</v>
      </c>
    </row>
    <row r="71" spans="1:14" s="321" customFormat="1" ht="30.75" thickBot="1">
      <c r="A71" s="322">
        <f t="shared" si="2"/>
        <v>69</v>
      </c>
      <c r="B71" s="305" t="s">
        <v>99</v>
      </c>
      <c r="C71" s="303" t="s">
        <v>214</v>
      </c>
      <c r="D71" s="303" t="s">
        <v>215</v>
      </c>
      <c r="E71" s="303" t="s">
        <v>216</v>
      </c>
      <c r="F71" s="320"/>
      <c r="G71" s="305" t="s">
        <v>149</v>
      </c>
      <c r="H71" s="324" t="s">
        <v>217</v>
      </c>
      <c r="I71" s="316"/>
      <c r="J71" s="324" t="s">
        <v>218</v>
      </c>
      <c r="K71" s="322" t="s">
        <v>30</v>
      </c>
      <c r="L71" s="323"/>
      <c r="M71" s="362" t="s">
        <v>31</v>
      </c>
      <c r="N71" s="304" t="s">
        <v>213</v>
      </c>
    </row>
    <row r="72" spans="1:14" s="313" customFormat="1" ht="75">
      <c r="A72" s="322">
        <f t="shared" si="2"/>
        <v>70</v>
      </c>
      <c r="B72" s="305" t="s">
        <v>23</v>
      </c>
      <c r="C72" s="303" t="s">
        <v>86</v>
      </c>
      <c r="D72" s="303" t="s">
        <v>87</v>
      </c>
      <c r="E72" s="303" t="s">
        <v>209</v>
      </c>
      <c r="F72" s="320"/>
      <c r="G72" s="305" t="s">
        <v>27</v>
      </c>
      <c r="H72" s="315"/>
      <c r="I72" s="319" t="s">
        <v>219</v>
      </c>
      <c r="J72" s="300" t="s">
        <v>220</v>
      </c>
      <c r="K72" s="297" t="s">
        <v>221</v>
      </c>
      <c r="L72" s="300"/>
      <c r="M72" s="297" t="s">
        <v>31</v>
      </c>
      <c r="N72" s="304" t="s">
        <v>115</v>
      </c>
    </row>
    <row r="73" spans="1:14" s="313" customFormat="1" ht="60">
      <c r="A73" s="322">
        <f t="shared" si="2"/>
        <v>71</v>
      </c>
      <c r="B73" s="305" t="s">
        <v>23</v>
      </c>
      <c r="C73" s="303" t="s">
        <v>86</v>
      </c>
      <c r="D73" s="303" t="s">
        <v>87</v>
      </c>
      <c r="E73" s="303" t="s">
        <v>222</v>
      </c>
      <c r="F73" s="318"/>
      <c r="G73" s="305" t="s">
        <v>27</v>
      </c>
      <c r="H73" s="317"/>
      <c r="I73" s="316" t="s">
        <v>219</v>
      </c>
      <c r="J73" s="315" t="s">
        <v>223</v>
      </c>
      <c r="K73" s="304" t="s">
        <v>67</v>
      </c>
      <c r="L73" s="314"/>
      <c r="M73" s="361" t="s">
        <v>31</v>
      </c>
      <c r="N73" s="304" t="s">
        <v>224</v>
      </c>
    </row>
    <row r="74" spans="1:14" ht="60">
      <c r="A74" s="322">
        <f t="shared" si="2"/>
        <v>72</v>
      </c>
      <c r="B74" s="307" t="s">
        <v>136</v>
      </c>
      <c r="C74" s="355" t="s">
        <v>137</v>
      </c>
      <c r="D74" s="355" t="s">
        <v>225</v>
      </c>
      <c r="E74" s="355" t="s">
        <v>226</v>
      </c>
      <c r="F74" s="312"/>
      <c r="G74" s="307" t="s">
        <v>27</v>
      </c>
      <c r="H74" s="310"/>
      <c r="I74" s="310" t="s">
        <v>219</v>
      </c>
      <c r="J74" s="310" t="s">
        <v>227</v>
      </c>
      <c r="K74" s="306" t="s">
        <v>228</v>
      </c>
      <c r="L74" s="311" t="s">
        <v>31</v>
      </c>
      <c r="M74" s="364"/>
      <c r="N74" s="306" t="s">
        <v>131</v>
      </c>
    </row>
    <row r="75" spans="1:14" ht="60">
      <c r="A75" s="322">
        <f t="shared" si="2"/>
        <v>73</v>
      </c>
      <c r="B75" s="307" t="s">
        <v>136</v>
      </c>
      <c r="C75" s="355" t="s">
        <v>137</v>
      </c>
      <c r="D75" s="355" t="s">
        <v>225</v>
      </c>
      <c r="E75" s="355" t="s">
        <v>229</v>
      </c>
      <c r="F75" s="312"/>
      <c r="G75" s="307" t="s">
        <v>27</v>
      </c>
      <c r="H75" s="310"/>
      <c r="I75" s="310" t="s">
        <v>219</v>
      </c>
      <c r="J75" s="310" t="s">
        <v>230</v>
      </c>
      <c r="K75" s="306" t="s">
        <v>228</v>
      </c>
      <c r="L75" s="311" t="s">
        <v>31</v>
      </c>
      <c r="M75" s="364"/>
      <c r="N75" s="306" t="s">
        <v>131</v>
      </c>
    </row>
    <row r="76" spans="1:14" ht="60">
      <c r="A76" s="322">
        <f t="shared" si="2"/>
        <v>74</v>
      </c>
      <c r="B76" s="307" t="s">
        <v>136</v>
      </c>
      <c r="C76" s="355" t="s">
        <v>137</v>
      </c>
      <c r="D76" s="355" t="s">
        <v>225</v>
      </c>
      <c r="E76" s="355" t="s">
        <v>229</v>
      </c>
      <c r="F76" s="312"/>
      <c r="G76" s="307" t="s">
        <v>27</v>
      </c>
      <c r="H76" s="310"/>
      <c r="I76" s="310" t="s">
        <v>219</v>
      </c>
      <c r="J76" s="310" t="s">
        <v>231</v>
      </c>
      <c r="K76" s="306" t="s">
        <v>228</v>
      </c>
      <c r="L76" s="311" t="s">
        <v>31</v>
      </c>
      <c r="M76" s="364"/>
      <c r="N76" s="306" t="s">
        <v>131</v>
      </c>
    </row>
    <row r="77" spans="1:14" ht="60">
      <c r="A77" s="322">
        <f t="shared" si="2"/>
        <v>75</v>
      </c>
      <c r="B77" s="307" t="s">
        <v>136</v>
      </c>
      <c r="C77" s="306" t="s">
        <v>137</v>
      </c>
      <c r="D77" s="355" t="s">
        <v>225</v>
      </c>
      <c r="E77" s="355" t="s">
        <v>229</v>
      </c>
      <c r="F77" s="308"/>
      <c r="G77" s="307" t="s">
        <v>27</v>
      </c>
      <c r="H77" s="306"/>
      <c r="I77" s="310" t="s">
        <v>219</v>
      </c>
      <c r="J77" s="309" t="s">
        <v>232</v>
      </c>
      <c r="K77" s="306" t="s">
        <v>233</v>
      </c>
      <c r="L77" s="306" t="s">
        <v>31</v>
      </c>
      <c r="M77" s="340"/>
      <c r="N77" s="306" t="s">
        <v>131</v>
      </c>
    </row>
    <row r="78" spans="1:14" ht="60">
      <c r="A78" s="322">
        <f t="shared" si="2"/>
        <v>76</v>
      </c>
      <c r="B78" s="307" t="s">
        <v>136</v>
      </c>
      <c r="C78" s="306" t="s">
        <v>137</v>
      </c>
      <c r="D78" s="355" t="s">
        <v>225</v>
      </c>
      <c r="E78" s="355" t="s">
        <v>229</v>
      </c>
      <c r="F78" s="308"/>
      <c r="G78" s="307" t="s">
        <v>27</v>
      </c>
      <c r="H78" s="306"/>
      <c r="I78" s="307" t="s">
        <v>219</v>
      </c>
      <c r="J78" s="355" t="s">
        <v>234</v>
      </c>
      <c r="K78" s="306" t="s">
        <v>228</v>
      </c>
      <c r="L78" s="306" t="s">
        <v>178</v>
      </c>
      <c r="M78" s="340"/>
      <c r="N78" s="306" t="s">
        <v>131</v>
      </c>
    </row>
    <row r="79" spans="1:14" ht="60">
      <c r="A79" s="322">
        <f t="shared" si="2"/>
        <v>77</v>
      </c>
      <c r="B79" s="305" t="s">
        <v>23</v>
      </c>
      <c r="C79" s="303" t="s">
        <v>42</v>
      </c>
      <c r="D79" s="303" t="s">
        <v>43</v>
      </c>
      <c r="E79" s="303"/>
      <c r="F79" s="339" t="s">
        <v>235</v>
      </c>
      <c r="G79" s="302" t="s">
        <v>27</v>
      </c>
      <c r="H79" s="297"/>
      <c r="I79" s="305" t="s">
        <v>236</v>
      </c>
      <c r="J79" s="300" t="s">
        <v>237</v>
      </c>
      <c r="K79" s="297" t="s">
        <v>124</v>
      </c>
      <c r="L79" s="299"/>
      <c r="M79" s="298" t="s">
        <v>238</v>
      </c>
      <c r="N79" s="304" t="s">
        <v>239</v>
      </c>
    </row>
    <row r="80" spans="1:14" ht="45">
      <c r="A80" s="322">
        <f t="shared" si="2"/>
        <v>78</v>
      </c>
      <c r="B80" s="305" t="s">
        <v>240</v>
      </c>
      <c r="C80" s="304" t="s">
        <v>241</v>
      </c>
      <c r="D80" s="303" t="s">
        <v>109</v>
      </c>
      <c r="E80" s="303"/>
      <c r="F80" s="339" t="s">
        <v>242</v>
      </c>
      <c r="G80" s="301" t="s">
        <v>243</v>
      </c>
      <c r="H80" s="297"/>
      <c r="I80" s="301" t="s">
        <v>244</v>
      </c>
      <c r="J80" s="300" t="s">
        <v>245</v>
      </c>
      <c r="K80" s="297" t="s">
        <v>30</v>
      </c>
      <c r="L80" s="299"/>
      <c r="M80" s="298" t="s">
        <v>31</v>
      </c>
      <c r="N80" s="304" t="s">
        <v>246</v>
      </c>
    </row>
    <row r="81" spans="1:14" ht="45">
      <c r="A81" s="322">
        <f t="shared" si="2"/>
        <v>79</v>
      </c>
      <c r="B81" s="305" t="s">
        <v>240</v>
      </c>
      <c r="C81" s="304" t="s">
        <v>241</v>
      </c>
      <c r="D81" s="303" t="s">
        <v>109</v>
      </c>
      <c r="E81" s="303"/>
      <c r="F81" s="339" t="s">
        <v>242</v>
      </c>
      <c r="G81" s="301" t="s">
        <v>243</v>
      </c>
      <c r="H81" s="297"/>
      <c r="I81" s="301" t="s">
        <v>244</v>
      </c>
      <c r="J81" s="300" t="s">
        <v>247</v>
      </c>
      <c r="K81" s="297" t="s">
        <v>30</v>
      </c>
      <c r="L81" s="299"/>
      <c r="M81" s="298" t="s">
        <v>31</v>
      </c>
      <c r="N81" s="304" t="s">
        <v>246</v>
      </c>
    </row>
    <row r="82" spans="1:14" ht="60">
      <c r="A82" s="322">
        <f t="shared" si="2"/>
        <v>80</v>
      </c>
      <c r="B82" s="305" t="s">
        <v>118</v>
      </c>
      <c r="C82" s="304" t="s">
        <v>248</v>
      </c>
      <c r="D82" s="303" t="s">
        <v>249</v>
      </c>
      <c r="E82" s="303"/>
      <c r="F82" s="339" t="s">
        <v>250</v>
      </c>
      <c r="G82" s="301" t="s">
        <v>251</v>
      </c>
      <c r="H82" s="297"/>
      <c r="I82" s="301" t="s">
        <v>252</v>
      </c>
      <c r="J82" s="300" t="s">
        <v>253</v>
      </c>
      <c r="K82" s="297" t="s">
        <v>254</v>
      </c>
      <c r="L82" s="299"/>
      <c r="M82" s="298" t="s">
        <v>31</v>
      </c>
      <c r="N82" s="304" t="s">
        <v>246</v>
      </c>
    </row>
    <row r="83" spans="1:14" ht="62.25" customHeight="1">
      <c r="A83" s="322">
        <f t="shared" si="2"/>
        <v>81</v>
      </c>
      <c r="B83" s="305" t="s">
        <v>118</v>
      </c>
      <c r="C83" s="304" t="s">
        <v>248</v>
      </c>
      <c r="D83" s="303" t="s">
        <v>249</v>
      </c>
      <c r="E83" s="303"/>
      <c r="F83" s="339" t="s">
        <v>255</v>
      </c>
      <c r="G83" s="301" t="s">
        <v>251</v>
      </c>
      <c r="H83" s="297"/>
      <c r="I83" s="301" t="s">
        <v>252</v>
      </c>
      <c r="J83" s="300" t="s">
        <v>256</v>
      </c>
      <c r="K83" s="297" t="s">
        <v>124</v>
      </c>
      <c r="L83" s="299"/>
      <c r="M83" s="298" t="s">
        <v>31</v>
      </c>
      <c r="N83" s="304" t="s">
        <v>246</v>
      </c>
    </row>
    <row r="84" spans="1:14" ht="60">
      <c r="A84" s="322">
        <f t="shared" si="2"/>
        <v>82</v>
      </c>
      <c r="B84" s="305" t="s">
        <v>118</v>
      </c>
      <c r="C84" s="304" t="s">
        <v>248</v>
      </c>
      <c r="D84" s="303" t="s">
        <v>249</v>
      </c>
      <c r="E84" s="303"/>
      <c r="F84" s="339" t="s">
        <v>255</v>
      </c>
      <c r="G84" s="301" t="s">
        <v>251</v>
      </c>
      <c r="H84" s="297"/>
      <c r="I84" s="301" t="s">
        <v>252</v>
      </c>
      <c r="J84" s="300" t="s">
        <v>257</v>
      </c>
      <c r="K84" s="297" t="s">
        <v>67</v>
      </c>
      <c r="L84" s="299"/>
      <c r="M84" s="298" t="s">
        <v>31</v>
      </c>
      <c r="N84" s="304" t="s">
        <v>246</v>
      </c>
    </row>
    <row r="85" spans="1:14" ht="60">
      <c r="A85" s="322">
        <f t="shared" si="2"/>
        <v>83</v>
      </c>
      <c r="B85" s="305" t="s">
        <v>118</v>
      </c>
      <c r="C85" s="304" t="s">
        <v>248</v>
      </c>
      <c r="D85" s="303" t="s">
        <v>249</v>
      </c>
      <c r="E85" s="303"/>
      <c r="F85" s="339" t="s">
        <v>258</v>
      </c>
      <c r="G85" s="301" t="s">
        <v>251</v>
      </c>
      <c r="H85" s="297"/>
      <c r="I85" s="301" t="s">
        <v>252</v>
      </c>
      <c r="J85" s="300" t="s">
        <v>259</v>
      </c>
      <c r="K85" s="297" t="s">
        <v>172</v>
      </c>
      <c r="L85" s="299"/>
      <c r="M85" s="298" t="s">
        <v>31</v>
      </c>
      <c r="N85" s="304" t="s">
        <v>246</v>
      </c>
    </row>
    <row r="86" spans="1:14" ht="60">
      <c r="A86" s="304">
        <f t="shared" si="2"/>
        <v>84</v>
      </c>
      <c r="B86" s="305" t="s">
        <v>118</v>
      </c>
      <c r="C86" s="304" t="s">
        <v>248</v>
      </c>
      <c r="D86" s="303" t="s">
        <v>249</v>
      </c>
      <c r="E86" s="303"/>
      <c r="F86" s="339" t="s">
        <v>260</v>
      </c>
      <c r="G86" s="302" t="s">
        <v>27</v>
      </c>
      <c r="H86" s="297" t="s">
        <v>261</v>
      </c>
      <c r="I86" s="301"/>
      <c r="J86" s="300" t="s">
        <v>262</v>
      </c>
      <c r="K86" s="297" t="s">
        <v>263</v>
      </c>
      <c r="L86" s="299"/>
      <c r="M86" s="298" t="s">
        <v>31</v>
      </c>
      <c r="N86" s="304" t="s">
        <v>264</v>
      </c>
    </row>
    <row r="87" spans="1:14" ht="60">
      <c r="A87" s="304">
        <f t="shared" si="2"/>
        <v>85</v>
      </c>
      <c r="B87" s="305" t="s">
        <v>265</v>
      </c>
      <c r="C87" s="304" t="s">
        <v>248</v>
      </c>
      <c r="D87" s="303" t="s">
        <v>249</v>
      </c>
      <c r="E87" s="303"/>
      <c r="F87" s="339" t="s">
        <v>266</v>
      </c>
      <c r="G87" s="302" t="s">
        <v>27</v>
      </c>
      <c r="H87" s="297"/>
      <c r="I87" s="301" t="s">
        <v>267</v>
      </c>
      <c r="J87" s="300" t="s">
        <v>268</v>
      </c>
      <c r="K87" s="297" t="s">
        <v>67</v>
      </c>
      <c r="L87" s="299"/>
      <c r="M87" s="298" t="s">
        <v>31</v>
      </c>
      <c r="N87" s="304" t="s">
        <v>264</v>
      </c>
    </row>
    <row r="88" spans="1:14" ht="15" customHeight="1">
      <c r="A88" s="369">
        <v>44466</v>
      </c>
    </row>
    <row r="89" spans="1:14" ht="90" customHeight="1">
      <c r="B89" s="550" t="s">
        <v>269</v>
      </c>
      <c r="C89" s="550"/>
      <c r="D89" s="550"/>
      <c r="K89" s="296"/>
      <c r="L89" s="370"/>
    </row>
    <row r="91" spans="1:14">
      <c r="B91" s="305"/>
      <c r="C91" s="223" t="s">
        <v>270</v>
      </c>
    </row>
    <row r="92" spans="1:14">
      <c r="B92" s="353"/>
      <c r="C92" s="223" t="s">
        <v>271</v>
      </c>
    </row>
  </sheetData>
  <mergeCells count="2">
    <mergeCell ref="A1:N1"/>
    <mergeCell ref="B89:D8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P86"/>
  <sheetViews>
    <sheetView tabSelected="1" topLeftCell="N33" zoomScale="70" zoomScaleNormal="70" workbookViewId="0">
      <selection activeCell="C44" sqref="C44:C45"/>
    </sheetView>
  </sheetViews>
  <sheetFormatPr defaultColWidth="11.42578125" defaultRowHeight="15"/>
  <cols>
    <col min="1" max="1" width="22.28515625" customWidth="1"/>
    <col min="2" max="2" width="28.42578125" customWidth="1"/>
    <col min="3" max="3" width="35.5703125" customWidth="1"/>
    <col min="4" max="4" width="32" customWidth="1"/>
    <col min="5" max="6" width="33.28515625" customWidth="1"/>
    <col min="7" max="7" width="41" customWidth="1"/>
    <col min="8" max="8" width="38.7109375" customWidth="1"/>
    <col min="9" max="9" width="31.140625" bestFit="1" customWidth="1"/>
    <col min="10" max="10" width="31.140625" customWidth="1"/>
    <col min="11" max="11" width="29.140625" customWidth="1"/>
    <col min="12" max="12" width="13.42578125" customWidth="1"/>
    <col min="13" max="13" width="29.140625" style="114" customWidth="1"/>
    <col min="14" max="14" width="12.85546875" customWidth="1"/>
    <col min="15" max="15" width="32.5703125" customWidth="1"/>
    <col min="16" max="16" width="16.140625" customWidth="1"/>
    <col min="17" max="17" width="17.7109375" customWidth="1"/>
    <col min="18" max="18" width="22.28515625" customWidth="1"/>
    <col min="19" max="19" width="23" style="114" customWidth="1"/>
    <col min="20" max="20" width="27.5703125" style="114" customWidth="1"/>
    <col min="21" max="21" width="25" style="169" customWidth="1"/>
    <col min="22" max="22" width="18.85546875" style="14" customWidth="1"/>
    <col min="23" max="23" width="20.140625" style="114" customWidth="1"/>
    <col min="24" max="24" width="17.7109375" style="13" customWidth="1"/>
    <col min="25" max="25" width="21" style="13" customWidth="1"/>
    <col min="26" max="26" width="18.140625" customWidth="1"/>
    <col min="27" max="27" width="16.28515625" customWidth="1"/>
    <col min="28" max="28" width="18" customWidth="1"/>
    <col min="29" max="29" width="17.28515625" customWidth="1"/>
    <col min="30" max="30" width="15.140625" bestFit="1" customWidth="1"/>
    <col min="31" max="31" width="17.140625" customWidth="1"/>
    <col min="32" max="32" width="15.42578125" customWidth="1"/>
    <col min="33" max="33" width="18.140625" customWidth="1"/>
    <col min="34" max="34" width="17.42578125" customWidth="1"/>
    <col min="35" max="35" width="18.28515625" customWidth="1"/>
    <col min="36" max="36" width="25.7109375" customWidth="1"/>
    <col min="37" max="37" width="25.5703125" customWidth="1"/>
  </cols>
  <sheetData>
    <row r="1" spans="2:34" ht="45.75" customHeight="1">
      <c r="B1" s="502" t="s">
        <v>272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2"/>
      <c r="AB1" s="502"/>
      <c r="AC1" s="502"/>
      <c r="AD1" s="502"/>
      <c r="AE1" s="502"/>
      <c r="AF1" s="502"/>
      <c r="AG1" s="73"/>
      <c r="AH1" s="73"/>
    </row>
    <row r="2" spans="2:34" ht="28.5" customHeight="1">
      <c r="B2" s="7" t="s">
        <v>273</v>
      </c>
      <c r="C2" s="7"/>
      <c r="D2" s="1"/>
      <c r="E2" s="1"/>
      <c r="F2" s="1"/>
      <c r="G2" s="1"/>
      <c r="H2" s="1"/>
      <c r="I2" s="1"/>
      <c r="J2" s="1"/>
      <c r="K2" s="1"/>
      <c r="L2" s="1"/>
      <c r="M2" s="113"/>
      <c r="N2" s="1"/>
      <c r="O2" s="1"/>
      <c r="P2" s="1"/>
      <c r="Q2" s="1"/>
      <c r="R2" s="1"/>
      <c r="S2" s="113"/>
      <c r="T2" s="113"/>
      <c r="U2" s="168"/>
      <c r="V2" s="52"/>
      <c r="W2" s="113"/>
      <c r="X2" s="4"/>
      <c r="Y2" s="4"/>
      <c r="Z2" s="1"/>
      <c r="AA2" s="1"/>
      <c r="AB2" s="1"/>
      <c r="AC2" s="1"/>
      <c r="AD2" s="1"/>
      <c r="AE2" s="1"/>
      <c r="AF2" s="1"/>
      <c r="AG2" s="1"/>
      <c r="AH2" s="1"/>
    </row>
    <row r="3" spans="2:34" s="1" customFormat="1" ht="15.75">
      <c r="B3" s="241" t="s">
        <v>274</v>
      </c>
      <c r="C3" s="238" t="s">
        <v>275</v>
      </c>
      <c r="D3" s="239"/>
      <c r="E3" s="239"/>
      <c r="F3" s="239"/>
      <c r="G3" s="239"/>
      <c r="H3" s="239"/>
      <c r="I3" s="239"/>
      <c r="J3" s="239"/>
      <c r="K3" s="240"/>
      <c r="M3" s="113"/>
      <c r="S3" s="113"/>
      <c r="T3" s="113"/>
      <c r="U3" s="168"/>
      <c r="V3" s="52"/>
      <c r="W3" s="113"/>
      <c r="X3" s="4"/>
      <c r="Y3" s="4"/>
    </row>
    <row r="4" spans="2:34" s="1" customFormat="1" ht="45.75" customHeight="1">
      <c r="B4" s="242" t="s">
        <v>276</v>
      </c>
      <c r="C4" s="503" t="s">
        <v>277</v>
      </c>
      <c r="D4" s="504"/>
      <c r="E4" s="504"/>
      <c r="F4" s="504"/>
      <c r="G4" s="504"/>
      <c r="H4" s="504"/>
      <c r="I4" s="504"/>
      <c r="J4" s="504"/>
      <c r="K4" s="505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79"/>
      <c r="AH4" s="79"/>
    </row>
    <row r="5" spans="2:34" s="1" customFormat="1" ht="8.25" customHeight="1">
      <c r="B5" s="4"/>
      <c r="C5" s="79"/>
      <c r="D5" s="79"/>
      <c r="E5" s="79"/>
      <c r="F5" s="79"/>
      <c r="G5" s="79"/>
      <c r="H5" s="79"/>
      <c r="I5" s="79"/>
      <c r="J5" s="79"/>
      <c r="K5" s="7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79"/>
      <c r="AH5" s="79"/>
    </row>
    <row r="6" spans="2:34" s="1" customFormat="1" ht="45" customHeight="1">
      <c r="B6" s="243" t="s">
        <v>278</v>
      </c>
      <c r="C6" s="523" t="s">
        <v>279</v>
      </c>
      <c r="D6" s="524"/>
      <c r="E6" s="524"/>
      <c r="F6" s="524"/>
      <c r="G6" s="524"/>
      <c r="H6" s="524"/>
      <c r="I6" s="524"/>
      <c r="J6" s="524"/>
      <c r="K6" s="525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79"/>
      <c r="AH6" s="79"/>
    </row>
    <row r="7" spans="2:34" s="1" customFormat="1" ht="14.25" customHeight="1">
      <c r="B7" s="4"/>
      <c r="C7" s="79"/>
      <c r="D7" s="79"/>
      <c r="E7" s="79"/>
      <c r="F7" s="79"/>
      <c r="G7" s="79"/>
      <c r="H7" s="79"/>
      <c r="I7" s="79"/>
      <c r="J7" s="79"/>
      <c r="K7" s="7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79"/>
      <c r="AH7" s="79"/>
    </row>
    <row r="8" spans="2:34" s="1" customFormat="1" ht="17.25" customHeight="1">
      <c r="B8" s="518">
        <v>9</v>
      </c>
      <c r="C8" s="509" t="s">
        <v>280</v>
      </c>
      <c r="D8" s="510"/>
      <c r="E8" s="510"/>
      <c r="F8" s="510"/>
      <c r="G8" s="510"/>
      <c r="H8" s="510"/>
      <c r="I8" s="510"/>
      <c r="J8" s="510"/>
      <c r="K8" s="511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79"/>
      <c r="AH8" s="79"/>
    </row>
    <row r="9" spans="2:34" s="1" customFormat="1" ht="15" customHeight="1">
      <c r="B9" s="519"/>
      <c r="C9" s="521" t="s">
        <v>281</v>
      </c>
      <c r="D9" s="522"/>
      <c r="E9" s="522"/>
      <c r="F9" s="522"/>
      <c r="G9" s="522"/>
      <c r="H9" s="199"/>
      <c r="I9" s="199"/>
      <c r="J9" s="199"/>
      <c r="K9" s="235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79"/>
      <c r="AH9" s="79"/>
    </row>
    <row r="10" spans="2:34" s="1" customFormat="1" ht="15" customHeight="1">
      <c r="B10" s="519"/>
      <c r="C10" s="234" t="s">
        <v>282</v>
      </c>
      <c r="D10" s="199"/>
      <c r="E10" s="199"/>
      <c r="F10" s="199"/>
      <c r="G10" s="199"/>
      <c r="H10" s="199"/>
      <c r="I10" s="199"/>
      <c r="J10" s="199"/>
      <c r="K10" s="235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79"/>
      <c r="AH10" s="79"/>
    </row>
    <row r="11" spans="2:34" s="1" customFormat="1" ht="21.75" customHeight="1">
      <c r="B11" s="520"/>
      <c r="C11" s="503" t="s">
        <v>283</v>
      </c>
      <c r="D11" s="504"/>
      <c r="E11" s="504"/>
      <c r="F11" s="504"/>
      <c r="G11" s="504"/>
      <c r="H11" s="236"/>
      <c r="I11" s="236"/>
      <c r="J11" s="236"/>
      <c r="K11" s="237"/>
      <c r="L11" s="7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79"/>
      <c r="AH11" s="79"/>
    </row>
    <row r="12" spans="2:34" s="1" customFormat="1" ht="21.75" customHeight="1">
      <c r="B12" s="4"/>
      <c r="C12" s="79"/>
      <c r="D12" s="79"/>
      <c r="E12" s="79"/>
      <c r="F12" s="79"/>
      <c r="G12" s="79"/>
      <c r="H12" s="199"/>
      <c r="I12" s="199"/>
      <c r="J12" s="199"/>
      <c r="K12" s="199"/>
      <c r="L12" s="7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79"/>
      <c r="AH12" s="79"/>
    </row>
    <row r="13" spans="2:34" s="1" customFormat="1" ht="21.75" customHeight="1">
      <c r="B13" s="4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79"/>
      <c r="AH13" s="79"/>
    </row>
    <row r="14" spans="2:34" s="1" customFormat="1" ht="21" customHeight="1">
      <c r="B14" s="241" t="s">
        <v>284</v>
      </c>
      <c r="C14" s="506" t="s">
        <v>285</v>
      </c>
      <c r="D14" s="507"/>
      <c r="E14" s="507"/>
      <c r="F14" s="507"/>
      <c r="G14" s="507"/>
      <c r="H14" s="507"/>
      <c r="I14" s="507"/>
      <c r="J14" s="507"/>
      <c r="K14" s="508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80"/>
      <c r="AH14" s="80"/>
    </row>
    <row r="15" spans="2:34" s="1" customFormat="1" ht="19.5" customHeight="1">
      <c r="B15" s="519">
        <v>10</v>
      </c>
      <c r="C15" s="532" t="s">
        <v>286</v>
      </c>
      <c r="D15" s="533"/>
      <c r="E15" s="533"/>
      <c r="F15" s="533"/>
      <c r="G15" s="533"/>
      <c r="H15" s="533"/>
      <c r="I15" s="534"/>
      <c r="J15" s="200"/>
      <c r="K15" s="229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80"/>
      <c r="AH15" s="80"/>
    </row>
    <row r="16" spans="2:34" s="1" customFormat="1" ht="30" customHeight="1">
      <c r="B16" s="519"/>
      <c r="C16" s="514" t="s">
        <v>287</v>
      </c>
      <c r="D16" s="515"/>
      <c r="E16" s="515"/>
      <c r="F16" s="515"/>
      <c r="G16" s="515"/>
      <c r="H16" s="515"/>
      <c r="I16" s="229"/>
      <c r="J16" s="200"/>
      <c r="K16" s="229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80"/>
      <c r="AH16" s="80"/>
    </row>
    <row r="17" spans="2:34" s="1" customFormat="1" ht="33" customHeight="1">
      <c r="B17" s="519"/>
      <c r="C17" s="514" t="s">
        <v>288</v>
      </c>
      <c r="D17" s="515"/>
      <c r="E17" s="515"/>
      <c r="F17" s="515"/>
      <c r="G17" s="515"/>
      <c r="H17" s="515"/>
      <c r="I17" s="229"/>
      <c r="J17" s="200"/>
      <c r="K17" s="229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80"/>
      <c r="AH17" s="80"/>
    </row>
    <row r="18" spans="2:34" s="1" customFormat="1" ht="19.5" customHeight="1">
      <c r="B18" s="519"/>
      <c r="C18" s="514" t="s">
        <v>289</v>
      </c>
      <c r="D18" s="515"/>
      <c r="E18" s="515"/>
      <c r="F18" s="515"/>
      <c r="G18" s="200"/>
      <c r="H18" s="200"/>
      <c r="I18" s="229"/>
      <c r="J18" s="200"/>
      <c r="K18" s="229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80"/>
      <c r="AH18" s="80"/>
    </row>
    <row r="19" spans="2:34" s="1" customFormat="1" ht="30" customHeight="1">
      <c r="B19" s="519"/>
      <c r="C19" s="535" t="s">
        <v>290</v>
      </c>
      <c r="D19" s="536"/>
      <c r="E19" s="536"/>
      <c r="F19" s="536"/>
      <c r="G19" s="200"/>
      <c r="H19" s="200"/>
      <c r="I19" s="229"/>
      <c r="J19" s="200"/>
      <c r="K19" s="229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80"/>
      <c r="AH19" s="80"/>
    </row>
    <row r="20" spans="2:34" s="1" customFormat="1" ht="24" customHeight="1">
      <c r="B20" s="519"/>
      <c r="C20" s="537"/>
      <c r="D20" s="538"/>
      <c r="E20" s="538"/>
      <c r="F20" s="538"/>
      <c r="G20" s="538"/>
      <c r="H20" s="200"/>
      <c r="I20" s="229"/>
      <c r="J20" s="200"/>
      <c r="K20" s="229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80"/>
      <c r="AH20" s="80"/>
    </row>
    <row r="21" spans="2:34" s="1" customFormat="1" ht="22.5" customHeight="1">
      <c r="B21" s="519"/>
      <c r="C21" s="526"/>
      <c r="D21" s="527"/>
      <c r="E21" s="527"/>
      <c r="F21" s="527"/>
      <c r="G21" s="527"/>
      <c r="H21" s="200"/>
      <c r="I21" s="229"/>
      <c r="J21" s="200"/>
      <c r="K21" s="229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80"/>
      <c r="AH21" s="80"/>
    </row>
    <row r="22" spans="2:34" s="1" customFormat="1" ht="19.5" customHeight="1">
      <c r="B22" s="519"/>
      <c r="C22" s="539" t="s">
        <v>291</v>
      </c>
      <c r="D22" s="540"/>
      <c r="E22" s="540"/>
      <c r="F22" s="540"/>
      <c r="G22" s="540"/>
      <c r="H22" s="200"/>
      <c r="I22" s="229"/>
      <c r="J22" s="200"/>
      <c r="K22" s="229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80"/>
      <c r="AH22" s="80"/>
    </row>
    <row r="23" spans="2:34" s="1" customFormat="1" ht="19.5" customHeight="1">
      <c r="B23" s="244"/>
      <c r="C23" s="516" t="s">
        <v>292</v>
      </c>
      <c r="D23" s="517"/>
      <c r="E23" s="517"/>
      <c r="F23" s="517"/>
      <c r="G23" s="517"/>
      <c r="H23" s="232"/>
      <c r="I23" s="231"/>
      <c r="J23" s="232"/>
      <c r="K23" s="231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80"/>
      <c r="AH23" s="80"/>
    </row>
    <row r="24" spans="2:34" s="1" customFormat="1" ht="15" customHeight="1">
      <c r="B24" s="65"/>
      <c r="C24" s="225"/>
      <c r="D24" s="225"/>
      <c r="E24" s="225"/>
      <c r="F24" s="225"/>
      <c r="G24" s="225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80"/>
      <c r="AH24" s="80"/>
    </row>
    <row r="25" spans="2:34" s="1" customFormat="1" ht="29.25" customHeight="1">
      <c r="B25" s="518">
        <v>11</v>
      </c>
      <c r="C25" s="541" t="s">
        <v>293</v>
      </c>
      <c r="D25" s="542"/>
      <c r="E25" s="542"/>
      <c r="F25" s="542"/>
      <c r="G25" s="542"/>
      <c r="H25" s="233"/>
      <c r="I25" s="228"/>
      <c r="J25" s="233"/>
      <c r="K25" s="228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80"/>
      <c r="AH25" s="80"/>
    </row>
    <row r="26" spans="2:34" s="1" customFormat="1" ht="15" customHeight="1">
      <c r="B26" s="519"/>
      <c r="C26" s="514" t="s">
        <v>294</v>
      </c>
      <c r="D26" s="515"/>
      <c r="E26" s="515"/>
      <c r="F26" s="515"/>
      <c r="G26" s="515"/>
      <c r="H26" s="200"/>
      <c r="I26" s="229"/>
      <c r="J26" s="200"/>
      <c r="K26" s="229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80"/>
      <c r="AH26" s="80"/>
    </row>
    <row r="27" spans="2:34" s="1" customFormat="1" ht="18.75" customHeight="1">
      <c r="B27" s="519"/>
      <c r="C27" s="514" t="s">
        <v>295</v>
      </c>
      <c r="D27" s="515"/>
      <c r="E27" s="515"/>
      <c r="F27" s="515"/>
      <c r="G27" s="515"/>
      <c r="H27" s="200"/>
      <c r="I27" s="229"/>
      <c r="J27" s="200"/>
      <c r="K27" s="229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80"/>
      <c r="AH27" s="80"/>
    </row>
    <row r="28" spans="2:34" s="1" customFormat="1" ht="19.5" customHeight="1">
      <c r="B28" s="519"/>
      <c r="C28" s="230" t="s">
        <v>296</v>
      </c>
      <c r="D28" s="225"/>
      <c r="E28" s="225"/>
      <c r="F28" s="225"/>
      <c r="G28" s="225"/>
      <c r="H28" s="200"/>
      <c r="I28" s="229"/>
      <c r="J28" s="200"/>
      <c r="K28" s="229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80"/>
      <c r="AH28" s="80"/>
    </row>
    <row r="29" spans="2:34" s="1" customFormat="1" ht="19.5" customHeight="1">
      <c r="B29" s="519"/>
      <c r="C29" s="514" t="s">
        <v>297</v>
      </c>
      <c r="D29" s="515"/>
      <c r="E29" s="225"/>
      <c r="F29" s="225"/>
      <c r="G29" s="225"/>
      <c r="H29" s="200"/>
      <c r="I29" s="229"/>
      <c r="J29" s="200"/>
      <c r="K29" s="229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80"/>
      <c r="AH29" s="80"/>
    </row>
    <row r="30" spans="2:34" s="1" customFormat="1" ht="12" customHeight="1">
      <c r="B30" s="519"/>
      <c r="C30" s="514" t="s">
        <v>298</v>
      </c>
      <c r="D30" s="515"/>
      <c r="E30" s="225"/>
      <c r="F30" s="225"/>
      <c r="G30" s="225"/>
      <c r="H30" s="200"/>
      <c r="I30" s="229"/>
      <c r="J30" s="200"/>
      <c r="K30" s="229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80"/>
      <c r="AH30" s="80"/>
    </row>
    <row r="31" spans="2:34" s="1" customFormat="1" ht="33.75" customHeight="1">
      <c r="B31" s="519"/>
      <c r="C31" s="512" t="s">
        <v>299</v>
      </c>
      <c r="D31" s="513"/>
      <c r="E31" s="513"/>
      <c r="F31" s="513"/>
      <c r="G31" s="513"/>
      <c r="H31" s="513"/>
      <c r="I31" s="229"/>
      <c r="J31" s="200"/>
      <c r="K31" s="229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80"/>
      <c r="AH31" s="80"/>
    </row>
    <row r="32" spans="2:34" s="1" customFormat="1" ht="19.5" customHeight="1">
      <c r="B32" s="519"/>
      <c r="C32" s="514" t="s">
        <v>300</v>
      </c>
      <c r="D32" s="515"/>
      <c r="E32" s="515"/>
      <c r="F32" s="515"/>
      <c r="G32" s="225"/>
      <c r="H32" s="200"/>
      <c r="I32" s="229"/>
      <c r="J32" s="200"/>
      <c r="K32" s="229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80"/>
      <c r="AH32" s="80"/>
    </row>
    <row r="33" spans="1:42" s="1" customFormat="1" ht="19.5" customHeight="1">
      <c r="B33" s="520"/>
      <c r="C33" s="516" t="s">
        <v>301</v>
      </c>
      <c r="D33" s="517"/>
      <c r="E33" s="517"/>
      <c r="F33" s="517"/>
      <c r="G33" s="517"/>
      <c r="H33" s="232"/>
      <c r="I33" s="231"/>
      <c r="J33" s="232"/>
      <c r="K33" s="231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80"/>
      <c r="AH33" s="80"/>
    </row>
    <row r="34" spans="1:42" s="1" customFormat="1" ht="12" customHeight="1">
      <c r="B34" s="4"/>
      <c r="C34" s="225"/>
      <c r="D34" s="225"/>
      <c r="E34" s="225"/>
      <c r="F34" s="225"/>
      <c r="G34" s="225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80"/>
      <c r="AH34" s="80"/>
    </row>
    <row r="35" spans="1:42" s="1" customFormat="1" ht="22.5" customHeight="1">
      <c r="B35" s="243">
        <v>12</v>
      </c>
      <c r="C35" s="528" t="s">
        <v>302</v>
      </c>
      <c r="D35" s="529"/>
      <c r="E35" s="529"/>
      <c r="F35" s="529"/>
      <c r="G35" s="529"/>
      <c r="H35" s="529"/>
      <c r="I35" s="529"/>
      <c r="J35" s="529"/>
      <c r="K35" s="530"/>
      <c r="L35" s="245"/>
      <c r="M35" s="245"/>
      <c r="N35" s="245"/>
      <c r="O35" s="245"/>
      <c r="P35" s="245"/>
      <c r="Q35" s="245"/>
      <c r="R35" s="245"/>
      <c r="S35" s="245"/>
      <c r="T35" s="245"/>
      <c r="U35" s="246"/>
      <c r="V35" s="79"/>
      <c r="W35" s="124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</row>
    <row r="36" spans="1:42">
      <c r="B36" s="4"/>
      <c r="C36" s="4"/>
      <c r="D36" s="1"/>
      <c r="E36" s="1"/>
      <c r="F36" s="1"/>
      <c r="G36" s="1"/>
      <c r="H36" s="1"/>
      <c r="I36" s="1"/>
      <c r="J36" s="1"/>
      <c r="K36" s="1"/>
      <c r="L36" s="1"/>
      <c r="M36" s="113"/>
      <c r="N36" s="1"/>
      <c r="O36" s="1"/>
      <c r="P36" s="1"/>
      <c r="Q36" s="1"/>
      <c r="R36" s="1"/>
      <c r="S36" s="113"/>
      <c r="T36" s="113"/>
      <c r="U36" s="168"/>
      <c r="V36" s="23"/>
      <c r="W36" s="17"/>
      <c r="X36" s="17"/>
      <c r="Y36" s="17"/>
      <c r="Z36" s="1"/>
      <c r="AA36" s="1"/>
      <c r="AB36" s="1"/>
      <c r="AC36" s="1"/>
      <c r="AD36" s="1"/>
      <c r="AE36" s="1"/>
      <c r="AF36" s="1"/>
      <c r="AG36" s="1"/>
      <c r="AH36" s="1"/>
    </row>
    <row r="37" spans="1:42" ht="18.75">
      <c r="B37" s="4"/>
      <c r="C37" s="24" t="s">
        <v>303</v>
      </c>
      <c r="N37" s="24"/>
      <c r="O37" s="24"/>
      <c r="P37" s="24"/>
      <c r="Q37" s="24"/>
      <c r="R37" s="24"/>
      <c r="S37" s="113"/>
      <c r="T37" s="113"/>
      <c r="U37" s="168"/>
      <c r="V37" s="23"/>
      <c r="W37" s="17"/>
      <c r="X37" s="17"/>
      <c r="Y37" s="17"/>
      <c r="Z37" s="1"/>
      <c r="AA37" s="1"/>
      <c r="AB37" s="1"/>
      <c r="AC37" s="1"/>
      <c r="AD37" s="1"/>
      <c r="AE37" s="1"/>
      <c r="AF37" s="1"/>
      <c r="AG37" s="1"/>
      <c r="AH37" s="1"/>
    </row>
    <row r="38" spans="1:42">
      <c r="B38" s="4"/>
      <c r="C38" s="4"/>
      <c r="D38" s="1"/>
      <c r="E38" s="1"/>
      <c r="F38" s="1"/>
      <c r="G38" s="1"/>
      <c r="H38" s="1"/>
      <c r="I38" s="1"/>
      <c r="J38" s="1"/>
      <c r="K38" s="1"/>
      <c r="L38" s="1"/>
      <c r="M38" s="113"/>
      <c r="N38" s="1"/>
      <c r="O38" s="1"/>
      <c r="P38" s="1"/>
      <c r="Q38" s="1"/>
      <c r="R38" s="1"/>
      <c r="S38" s="113"/>
      <c r="T38" s="113"/>
      <c r="U38" s="168"/>
      <c r="V38" s="23"/>
      <c r="W38" s="17"/>
      <c r="X38" s="17"/>
      <c r="Y38" s="17"/>
      <c r="Z38" s="1"/>
      <c r="AA38" s="1"/>
      <c r="AB38" s="1"/>
      <c r="AC38" s="1"/>
      <c r="AD38" s="1"/>
      <c r="AE38" s="1"/>
      <c r="AF38" s="1"/>
      <c r="AG38" s="1"/>
      <c r="AH38" s="1"/>
    </row>
    <row r="39" spans="1:42" ht="25.5" customHeight="1">
      <c r="A39" s="420" t="s">
        <v>304</v>
      </c>
      <c r="B39" s="421"/>
      <c r="C39" s="421"/>
      <c r="D39" s="421"/>
      <c r="E39" s="421"/>
      <c r="F39" s="421"/>
      <c r="G39" s="421"/>
      <c r="H39" s="421"/>
      <c r="I39" s="421"/>
      <c r="J39" s="421"/>
      <c r="K39" s="422"/>
      <c r="L39" s="417" t="s">
        <v>305</v>
      </c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417"/>
      <c r="AC39" s="417"/>
      <c r="AD39" s="417"/>
      <c r="AE39" s="417"/>
      <c r="AF39" s="417"/>
      <c r="AG39" s="417"/>
      <c r="AH39" s="417"/>
      <c r="AI39" s="417"/>
      <c r="AJ39" s="417"/>
      <c r="AK39" s="417"/>
    </row>
    <row r="40" spans="1:42" ht="25.5" customHeight="1">
      <c r="A40" s="427" t="s">
        <v>306</v>
      </c>
      <c r="B40" s="427" t="s">
        <v>307</v>
      </c>
      <c r="C40" s="427" t="s">
        <v>308</v>
      </c>
      <c r="D40" s="427" t="s">
        <v>309</v>
      </c>
      <c r="E40" s="427" t="s">
        <v>310</v>
      </c>
      <c r="F40" s="427" t="s">
        <v>311</v>
      </c>
      <c r="G40" s="424" t="s">
        <v>312</v>
      </c>
      <c r="H40" s="423" t="s">
        <v>313</v>
      </c>
      <c r="I40" s="428" t="s">
        <v>314</v>
      </c>
      <c r="J40" s="429"/>
      <c r="K40" s="429"/>
      <c r="L40" s="438" t="s">
        <v>315</v>
      </c>
      <c r="M40" s="439"/>
      <c r="N40" s="439"/>
      <c r="O40" s="439"/>
      <c r="P40" s="439"/>
      <c r="Q40" s="439"/>
      <c r="R40" s="439"/>
      <c r="S40" s="439"/>
      <c r="T40" s="440"/>
      <c r="U40" s="416" t="s">
        <v>316</v>
      </c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6"/>
      <c r="AI40" s="416"/>
      <c r="AJ40" s="416"/>
      <c r="AK40" s="416"/>
    </row>
    <row r="41" spans="1:42" ht="22.5" customHeight="1">
      <c r="A41" s="427"/>
      <c r="B41" s="427"/>
      <c r="C41" s="427"/>
      <c r="D41" s="427"/>
      <c r="E41" s="427"/>
      <c r="F41" s="427"/>
      <c r="G41" s="425"/>
      <c r="H41" s="423"/>
      <c r="I41" s="428"/>
      <c r="J41" s="429"/>
      <c r="K41" s="429"/>
      <c r="L41" s="441"/>
      <c r="M41" s="442"/>
      <c r="N41" s="442"/>
      <c r="O41" s="442"/>
      <c r="P41" s="442"/>
      <c r="Q41" s="442"/>
      <c r="R41" s="442"/>
      <c r="S41" s="442"/>
      <c r="T41" s="443"/>
      <c r="U41" s="457" t="s">
        <v>317</v>
      </c>
      <c r="V41" s="457" t="s">
        <v>318</v>
      </c>
      <c r="W41" s="457" t="s">
        <v>319</v>
      </c>
      <c r="X41" s="457" t="s">
        <v>320</v>
      </c>
      <c r="Y41" s="457" t="s">
        <v>321</v>
      </c>
      <c r="Z41" s="447" t="s">
        <v>322</v>
      </c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</row>
    <row r="42" spans="1:42" ht="15" customHeight="1">
      <c r="A42" s="427"/>
      <c r="B42" s="427"/>
      <c r="C42" s="427"/>
      <c r="D42" s="427"/>
      <c r="E42" s="427"/>
      <c r="F42" s="427"/>
      <c r="G42" s="425"/>
      <c r="H42" s="423"/>
      <c r="I42" s="428"/>
      <c r="J42" s="429"/>
      <c r="K42" s="429"/>
      <c r="L42" s="444"/>
      <c r="M42" s="445"/>
      <c r="N42" s="445"/>
      <c r="O42" s="445"/>
      <c r="P42" s="445"/>
      <c r="Q42" s="445"/>
      <c r="R42" s="445"/>
      <c r="S42" s="445"/>
      <c r="T42" s="446"/>
      <c r="U42" s="457"/>
      <c r="V42" s="457"/>
      <c r="W42" s="457"/>
      <c r="X42" s="457"/>
      <c r="Y42" s="457"/>
      <c r="Z42" s="447">
        <v>2023</v>
      </c>
      <c r="AA42" s="447"/>
      <c r="AB42" s="447">
        <v>2024</v>
      </c>
      <c r="AC42" s="447"/>
      <c r="AD42" s="447">
        <v>2025</v>
      </c>
      <c r="AE42" s="447"/>
      <c r="AF42" s="447">
        <v>2026</v>
      </c>
      <c r="AG42" s="447"/>
      <c r="AH42" s="447">
        <v>2027</v>
      </c>
      <c r="AI42" s="447"/>
      <c r="AJ42" s="447" t="s">
        <v>323</v>
      </c>
      <c r="AK42" s="447" t="s">
        <v>324</v>
      </c>
    </row>
    <row r="43" spans="1:42" ht="58.5" customHeight="1" thickBot="1">
      <c r="A43" s="427"/>
      <c r="B43" s="427"/>
      <c r="C43" s="427"/>
      <c r="D43" s="427"/>
      <c r="E43" s="427"/>
      <c r="F43" s="427"/>
      <c r="G43" s="426"/>
      <c r="H43" s="423"/>
      <c r="I43" s="222" t="s">
        <v>325</v>
      </c>
      <c r="J43" s="130" t="s">
        <v>326</v>
      </c>
      <c r="K43" s="130" t="s">
        <v>327</v>
      </c>
      <c r="L43" s="201" t="s">
        <v>328</v>
      </c>
      <c r="M43" s="201" t="s">
        <v>329</v>
      </c>
      <c r="N43" s="201" t="s">
        <v>330</v>
      </c>
      <c r="O43" s="202" t="s">
        <v>331</v>
      </c>
      <c r="P43" s="415" t="s">
        <v>332</v>
      </c>
      <c r="Q43" s="414" t="s">
        <v>333</v>
      </c>
      <c r="R43" s="413" t="s">
        <v>334</v>
      </c>
      <c r="S43" s="203" t="s">
        <v>335</v>
      </c>
      <c r="T43" s="203" t="s">
        <v>336</v>
      </c>
      <c r="U43" s="457"/>
      <c r="V43" s="457"/>
      <c r="W43" s="457"/>
      <c r="X43" s="457"/>
      <c r="Y43" s="457"/>
      <c r="Z43" s="399" t="s">
        <v>337</v>
      </c>
      <c r="AA43" s="399" t="s">
        <v>338</v>
      </c>
      <c r="AB43" s="399" t="s">
        <v>337</v>
      </c>
      <c r="AC43" s="399" t="s">
        <v>338</v>
      </c>
      <c r="AD43" s="399" t="s">
        <v>337</v>
      </c>
      <c r="AE43" s="399" t="s">
        <v>338</v>
      </c>
      <c r="AF43" s="399" t="s">
        <v>337</v>
      </c>
      <c r="AG43" s="399" t="s">
        <v>338</v>
      </c>
      <c r="AH43" s="399" t="s">
        <v>337</v>
      </c>
      <c r="AI43" s="399" t="s">
        <v>338</v>
      </c>
      <c r="AJ43" s="447"/>
      <c r="AK43" s="447"/>
      <c r="AM43" s="1"/>
      <c r="AN43" s="1"/>
      <c r="AO43" s="1"/>
      <c r="AP43" s="1"/>
    </row>
    <row r="44" spans="1:42" s="50" customFormat="1" ht="105" customHeight="1">
      <c r="A44" s="531"/>
      <c r="B44" s="432" t="s">
        <v>62</v>
      </c>
      <c r="C44" s="464" t="s">
        <v>63</v>
      </c>
      <c r="D44" s="466" t="s">
        <v>339</v>
      </c>
      <c r="E44" s="466" t="s">
        <v>340</v>
      </c>
      <c r="F44" s="468" t="s">
        <v>341</v>
      </c>
      <c r="G44" s="468"/>
      <c r="H44" s="543" t="s">
        <v>342</v>
      </c>
      <c r="I44" s="450" t="s">
        <v>343</v>
      </c>
      <c r="J44" s="450" t="s">
        <v>343</v>
      </c>
      <c r="K44" s="450"/>
      <c r="L44" s="462"/>
      <c r="M44" s="460"/>
      <c r="N44" s="448">
        <v>1</v>
      </c>
      <c r="O44" s="448" t="s">
        <v>344</v>
      </c>
      <c r="P44" s="458" t="s">
        <v>30</v>
      </c>
      <c r="Q44" s="434"/>
      <c r="R44" s="436"/>
      <c r="S44" s="430"/>
      <c r="T44" s="430"/>
      <c r="U44" s="403" t="s">
        <v>345</v>
      </c>
      <c r="V44" s="404"/>
      <c r="W44" s="404">
        <v>19300</v>
      </c>
      <c r="X44" s="404" t="s">
        <v>346</v>
      </c>
      <c r="Y44" s="251" t="s">
        <v>347</v>
      </c>
      <c r="Z44" s="405">
        <v>50</v>
      </c>
      <c r="AA44" s="406">
        <v>130000</v>
      </c>
      <c r="AB44" s="405"/>
      <c r="AC44" s="406"/>
      <c r="AD44" s="405"/>
      <c r="AE44" s="406"/>
      <c r="AF44" s="405"/>
      <c r="AG44" s="406"/>
      <c r="AH44" s="407"/>
      <c r="AI44" s="406"/>
      <c r="AJ44" s="227">
        <f>Z44</f>
        <v>50</v>
      </c>
      <c r="AK44" s="402">
        <f>AA44</f>
        <v>130000</v>
      </c>
      <c r="AL44" s="136"/>
      <c r="AM44" s="513"/>
      <c r="AN44" s="513"/>
      <c r="AO44" s="513"/>
      <c r="AP44" s="51"/>
    </row>
    <row r="45" spans="1:42" s="50" customFormat="1" ht="95.25" customHeight="1">
      <c r="A45" s="531"/>
      <c r="B45" s="433"/>
      <c r="C45" s="465"/>
      <c r="D45" s="467"/>
      <c r="E45" s="467"/>
      <c r="F45" s="469"/>
      <c r="G45" s="469"/>
      <c r="H45" s="544"/>
      <c r="I45" s="451"/>
      <c r="J45" s="451"/>
      <c r="K45" s="451"/>
      <c r="L45" s="463"/>
      <c r="M45" s="461"/>
      <c r="N45" s="449"/>
      <c r="O45" s="449"/>
      <c r="P45" s="459"/>
      <c r="Q45" s="435"/>
      <c r="R45" s="437"/>
      <c r="S45" s="431"/>
      <c r="T45" s="431"/>
      <c r="U45" s="156" t="s">
        <v>348</v>
      </c>
      <c r="V45" s="212"/>
      <c r="W45" s="212">
        <v>50056</v>
      </c>
      <c r="X45" s="212"/>
      <c r="Y45" s="138" t="s">
        <v>347</v>
      </c>
      <c r="Z45" s="133">
        <v>0</v>
      </c>
      <c r="AA45" s="134">
        <v>0</v>
      </c>
      <c r="AB45" s="409">
        <v>200</v>
      </c>
      <c r="AC45" s="410">
        <f>AB45*2600</f>
        <v>520000</v>
      </c>
      <c r="AD45" s="409">
        <v>225</v>
      </c>
      <c r="AE45" s="410">
        <f>AD45*2600</f>
        <v>585000</v>
      </c>
      <c r="AF45" s="409">
        <v>0</v>
      </c>
      <c r="AG45" s="134">
        <v>0</v>
      </c>
      <c r="AH45" s="135">
        <v>0</v>
      </c>
      <c r="AI45" s="134">
        <v>0</v>
      </c>
      <c r="AJ45" s="147">
        <f>Z45+AB45+AD45+AF45</f>
        <v>425</v>
      </c>
      <c r="AK45" s="137">
        <f>AA45+AC45+AE45+AG45</f>
        <v>1105000</v>
      </c>
      <c r="AL45" s="408"/>
      <c r="AM45" s="51"/>
      <c r="AN45" s="51"/>
      <c r="AO45" s="51"/>
      <c r="AP45" s="51"/>
    </row>
    <row r="46" spans="1:42" s="50" customFormat="1" ht="138.75" customHeight="1">
      <c r="A46" s="110"/>
      <c r="B46" s="223"/>
      <c r="C46" s="109"/>
      <c r="D46" s="109"/>
      <c r="E46" s="109"/>
      <c r="F46" s="109"/>
      <c r="G46" s="109"/>
      <c r="H46" s="109"/>
      <c r="I46" s="110"/>
      <c r="J46" s="118"/>
      <c r="K46" s="118"/>
      <c r="L46" s="204"/>
      <c r="M46" s="205"/>
      <c r="N46" s="206"/>
      <c r="O46" s="97"/>
      <c r="P46" s="207"/>
      <c r="Q46" s="207"/>
      <c r="R46" s="207"/>
      <c r="S46" s="203"/>
      <c r="T46" s="203"/>
      <c r="U46" s="157"/>
      <c r="V46" s="213"/>
      <c r="W46" s="213"/>
      <c r="X46" s="213"/>
      <c r="Y46" s="120"/>
      <c r="Z46" s="82"/>
      <c r="AA46" s="121"/>
      <c r="AB46" s="82"/>
      <c r="AC46" s="121"/>
      <c r="AD46" s="82"/>
      <c r="AE46" s="83"/>
      <c r="AF46" s="82"/>
      <c r="AG46" s="83"/>
      <c r="AH46" s="82"/>
      <c r="AI46" s="82"/>
      <c r="AJ46" s="127"/>
      <c r="AK46" s="123"/>
    </row>
    <row r="47" spans="1:42" s="50" customFormat="1" ht="121.5" customHeight="1">
      <c r="A47" s="110"/>
      <c r="B47" s="223"/>
      <c r="C47" s="109"/>
      <c r="D47" s="109"/>
      <c r="E47" s="109"/>
      <c r="F47" s="109"/>
      <c r="G47" s="109"/>
      <c r="H47" s="109"/>
      <c r="I47" s="110"/>
      <c r="J47" s="118"/>
      <c r="K47" s="118"/>
      <c r="L47" s="204"/>
      <c r="M47" s="206"/>
      <c r="N47" s="206"/>
      <c r="O47" s="97"/>
      <c r="P47" s="207"/>
      <c r="Q47" s="207"/>
      <c r="R47" s="207"/>
      <c r="S47" s="203"/>
      <c r="T47" s="203"/>
      <c r="U47" s="157"/>
      <c r="V47" s="213"/>
      <c r="W47" s="213"/>
      <c r="X47" s="213"/>
      <c r="Y47" s="120"/>
      <c r="Z47" s="82"/>
      <c r="AA47" s="121"/>
      <c r="AB47" s="82"/>
      <c r="AC47" s="121"/>
      <c r="AD47" s="82"/>
      <c r="AE47" s="121"/>
      <c r="AF47" s="82"/>
      <c r="AG47" s="121"/>
      <c r="AH47" s="82"/>
      <c r="AI47" s="121"/>
      <c r="AJ47" s="128"/>
      <c r="AK47" s="123"/>
    </row>
    <row r="48" spans="1:42" s="50" customFormat="1" ht="77.25" customHeight="1">
      <c r="A48" s="110"/>
      <c r="B48" s="224"/>
      <c r="C48" s="53"/>
      <c r="D48" s="53"/>
      <c r="E48" s="53"/>
      <c r="F48" s="53"/>
      <c r="G48" s="53"/>
      <c r="H48" s="53"/>
      <c r="I48" s="84"/>
      <c r="J48" s="85"/>
      <c r="K48" s="85"/>
      <c r="L48" s="204"/>
      <c r="M48" s="206"/>
      <c r="N48" s="206"/>
      <c r="O48" s="208"/>
      <c r="P48" s="208"/>
      <c r="Q48" s="208"/>
      <c r="R48" s="208"/>
      <c r="S48" s="203"/>
      <c r="T48" s="203"/>
      <c r="U48" s="158"/>
      <c r="V48" s="214"/>
      <c r="W48" s="214"/>
      <c r="X48" s="214"/>
      <c r="Y48" s="120"/>
      <c r="Z48" s="82"/>
      <c r="AA48" s="83"/>
      <c r="AB48" s="82"/>
      <c r="AC48" s="83"/>
      <c r="AD48" s="82"/>
      <c r="AE48" s="83"/>
      <c r="AF48" s="82"/>
      <c r="AG48" s="83"/>
      <c r="AH48" s="82"/>
      <c r="AI48" s="82"/>
      <c r="AJ48" s="127"/>
      <c r="AK48" s="123"/>
    </row>
    <row r="49" spans="1:37" s="50" customFormat="1" ht="77.25" customHeight="1">
      <c r="A49" s="110"/>
      <c r="B49" s="224"/>
      <c r="C49" s="53"/>
      <c r="D49" s="53"/>
      <c r="E49" s="53"/>
      <c r="F49" s="53"/>
      <c r="G49" s="53"/>
      <c r="H49" s="53"/>
      <c r="I49" s="84"/>
      <c r="J49" s="85"/>
      <c r="K49" s="85"/>
      <c r="L49" s="204"/>
      <c r="M49" s="206"/>
      <c r="N49" s="206"/>
      <c r="O49" s="208"/>
      <c r="P49" s="208"/>
      <c r="Q49" s="208"/>
      <c r="R49" s="208"/>
      <c r="S49" s="203"/>
      <c r="T49" s="203"/>
      <c r="U49" s="158"/>
      <c r="V49" s="214"/>
      <c r="W49" s="214"/>
      <c r="X49" s="214"/>
      <c r="Y49" s="120"/>
      <c r="Z49" s="82"/>
      <c r="AA49" s="83"/>
      <c r="AB49" s="82"/>
      <c r="AC49" s="83"/>
      <c r="AD49" s="82"/>
      <c r="AE49" s="83"/>
      <c r="AF49" s="82"/>
      <c r="AG49" s="83"/>
      <c r="AH49" s="82"/>
      <c r="AI49" s="82"/>
      <c r="AJ49" s="127"/>
      <c r="AK49" s="123"/>
    </row>
    <row r="50" spans="1:37" s="50" customFormat="1" ht="77.25" customHeight="1">
      <c r="A50" s="110"/>
      <c r="B50" s="224"/>
      <c r="C50" s="53"/>
      <c r="D50" s="53"/>
      <c r="E50" s="53"/>
      <c r="F50" s="53"/>
      <c r="G50" s="53"/>
      <c r="H50" s="53"/>
      <c r="I50" s="84"/>
      <c r="J50" s="85"/>
      <c r="K50" s="85"/>
      <c r="L50" s="204"/>
      <c r="M50" s="206"/>
      <c r="N50" s="206"/>
      <c r="O50" s="208"/>
      <c r="P50" s="208"/>
      <c r="Q50" s="208"/>
      <c r="R50" s="208"/>
      <c r="S50" s="203"/>
      <c r="T50" s="203"/>
      <c r="U50" s="158"/>
      <c r="V50" s="214"/>
      <c r="W50" s="214"/>
      <c r="X50" s="214"/>
      <c r="Y50" s="120"/>
      <c r="Z50" s="82"/>
      <c r="AA50" s="83"/>
      <c r="AB50" s="82"/>
      <c r="AC50" s="83"/>
      <c r="AD50" s="82"/>
      <c r="AE50" s="83"/>
      <c r="AF50" s="82"/>
      <c r="AG50" s="83"/>
      <c r="AH50" s="82"/>
      <c r="AI50" s="82"/>
      <c r="AJ50" s="127"/>
      <c r="AK50" s="123"/>
    </row>
    <row r="51" spans="1:37" s="50" customFormat="1" ht="77.25" customHeight="1">
      <c r="A51" s="110"/>
      <c r="B51" s="224"/>
      <c r="C51" s="53"/>
      <c r="D51" s="53"/>
      <c r="E51" s="53"/>
      <c r="F51" s="53"/>
      <c r="G51" s="53"/>
      <c r="H51" s="53"/>
      <c r="I51" s="84"/>
      <c r="J51" s="85"/>
      <c r="K51" s="85"/>
      <c r="L51" s="204"/>
      <c r="M51" s="206"/>
      <c r="N51" s="206"/>
      <c r="O51" s="208"/>
      <c r="P51" s="208"/>
      <c r="Q51" s="208"/>
      <c r="R51" s="208"/>
      <c r="S51" s="203"/>
      <c r="T51" s="203"/>
      <c r="U51" s="158"/>
      <c r="V51" s="214"/>
      <c r="W51" s="214"/>
      <c r="X51" s="214"/>
      <c r="Y51" s="120"/>
      <c r="Z51" s="82"/>
      <c r="AA51" s="83"/>
      <c r="AB51" s="82"/>
      <c r="AC51" s="83"/>
      <c r="AD51" s="82"/>
      <c r="AE51" s="83"/>
      <c r="AF51" s="82"/>
      <c r="AG51" s="83"/>
      <c r="AH51" s="82"/>
      <c r="AI51" s="82"/>
      <c r="AJ51" s="127"/>
      <c r="AK51" s="123"/>
    </row>
    <row r="52" spans="1:37" s="50" customFormat="1" ht="77.25" customHeight="1">
      <c r="A52" s="110"/>
      <c r="B52" s="224"/>
      <c r="C52" s="53"/>
      <c r="D52" s="53"/>
      <c r="E52" s="53"/>
      <c r="F52" s="53"/>
      <c r="G52" s="53"/>
      <c r="H52" s="53"/>
      <c r="I52" s="84"/>
      <c r="J52" s="85"/>
      <c r="K52" s="85"/>
      <c r="L52" s="204"/>
      <c r="M52" s="206"/>
      <c r="N52" s="206"/>
      <c r="O52" s="208"/>
      <c r="P52" s="208"/>
      <c r="Q52" s="208"/>
      <c r="R52" s="208"/>
      <c r="S52" s="203"/>
      <c r="T52" s="203"/>
      <c r="U52" s="158"/>
      <c r="V52" s="214"/>
      <c r="W52" s="214"/>
      <c r="X52" s="214"/>
      <c r="Y52" s="120"/>
      <c r="Z52" s="82"/>
      <c r="AA52" s="83"/>
      <c r="AB52" s="82"/>
      <c r="AC52" s="83"/>
      <c r="AD52" s="82"/>
      <c r="AE52" s="83"/>
      <c r="AF52" s="82"/>
      <c r="AG52" s="83"/>
      <c r="AH52" s="82"/>
      <c r="AI52" s="82"/>
      <c r="AJ52" s="127"/>
      <c r="AK52" s="123"/>
    </row>
    <row r="53" spans="1:37" s="50" customFormat="1" ht="77.25" customHeight="1">
      <c r="A53" s="110"/>
      <c r="B53" s="224"/>
      <c r="C53" s="53"/>
      <c r="D53" s="53"/>
      <c r="E53" s="53"/>
      <c r="F53" s="53"/>
      <c r="G53" s="53"/>
      <c r="H53" s="53"/>
      <c r="I53" s="84"/>
      <c r="J53" s="85"/>
      <c r="K53" s="85"/>
      <c r="L53" s="204"/>
      <c r="M53" s="206"/>
      <c r="N53" s="206"/>
      <c r="O53" s="208"/>
      <c r="P53" s="208"/>
      <c r="Q53" s="208"/>
      <c r="R53" s="208"/>
      <c r="S53" s="203"/>
      <c r="T53" s="203"/>
      <c r="U53" s="158"/>
      <c r="V53" s="214"/>
      <c r="W53" s="214"/>
      <c r="X53" s="214"/>
      <c r="Y53" s="120"/>
      <c r="Z53" s="82"/>
      <c r="AA53" s="83"/>
      <c r="AB53" s="82"/>
      <c r="AC53" s="83"/>
      <c r="AD53" s="82"/>
      <c r="AE53" s="83"/>
      <c r="AF53" s="82"/>
      <c r="AG53" s="83"/>
      <c r="AH53" s="82"/>
      <c r="AI53" s="82"/>
      <c r="AJ53" s="127"/>
      <c r="AK53" s="123"/>
    </row>
    <row r="54" spans="1:37" s="50" customFormat="1" ht="108.75" customHeight="1">
      <c r="A54" s="110"/>
      <c r="B54" s="224"/>
      <c r="C54" s="53"/>
      <c r="D54" s="53"/>
      <c r="E54" s="53"/>
      <c r="F54" s="53"/>
      <c r="G54" s="53"/>
      <c r="H54" s="53"/>
      <c r="I54" s="84"/>
      <c r="J54" s="84"/>
      <c r="K54" s="84"/>
      <c r="L54" s="208"/>
      <c r="M54" s="204"/>
      <c r="N54" s="204"/>
      <c r="O54" s="208"/>
      <c r="P54" s="208"/>
      <c r="Q54" s="208"/>
      <c r="R54" s="208"/>
      <c r="S54" s="203"/>
      <c r="T54" s="203"/>
      <c r="U54" s="158"/>
      <c r="V54" s="214"/>
      <c r="W54" s="214"/>
      <c r="X54" s="214"/>
      <c r="Y54" s="120"/>
      <c r="Z54" s="122"/>
      <c r="AA54" s="83"/>
      <c r="AB54" s="122"/>
      <c r="AC54" s="83"/>
      <c r="AD54" s="122"/>
      <c r="AE54" s="83"/>
      <c r="AF54" s="122"/>
      <c r="AG54" s="83"/>
      <c r="AH54" s="122"/>
      <c r="AI54" s="122"/>
      <c r="AJ54" s="129"/>
      <c r="AK54" s="123"/>
    </row>
    <row r="55" spans="1:37" s="50" customFormat="1" ht="108.75" customHeight="1" thickBot="1">
      <c r="A55" s="110"/>
      <c r="B55" s="224"/>
      <c r="C55" s="103"/>
      <c r="D55" s="103"/>
      <c r="E55" s="103"/>
      <c r="F55" s="103"/>
      <c r="G55" s="103"/>
      <c r="H55" s="103"/>
      <c r="I55" s="131"/>
      <c r="J55" s="131"/>
      <c r="K55" s="131"/>
      <c r="L55" s="209"/>
      <c r="M55" s="210"/>
      <c r="N55" s="210"/>
      <c r="O55" s="209"/>
      <c r="P55" s="209"/>
      <c r="Q55" s="209"/>
      <c r="R55" s="209"/>
      <c r="S55" s="211"/>
      <c r="T55" s="211"/>
      <c r="U55" s="172"/>
      <c r="V55" s="215"/>
      <c r="W55" s="215"/>
      <c r="X55" s="215"/>
      <c r="Y55" s="173"/>
      <c r="Z55" s="171"/>
      <c r="AA55" s="104"/>
      <c r="AB55" s="171"/>
      <c r="AC55" s="104"/>
      <c r="AD55" s="171"/>
      <c r="AE55" s="104"/>
      <c r="AF55" s="171"/>
      <c r="AG55" s="104"/>
      <c r="AH55" s="171"/>
      <c r="AI55" s="171"/>
      <c r="AJ55" s="174"/>
      <c r="AK55" s="132"/>
    </row>
    <row r="56" spans="1:37" s="50" customFormat="1" ht="96.75" customHeight="1" thickBot="1">
      <c r="B56" s="159"/>
      <c r="C56" s="160"/>
      <c r="D56" s="160"/>
      <c r="E56" s="160"/>
      <c r="F56" s="160"/>
      <c r="G56" s="160"/>
      <c r="H56" s="161"/>
      <c r="I56" s="161"/>
      <c r="J56" s="161"/>
      <c r="K56" s="160"/>
      <c r="L56" s="160"/>
      <c r="M56" s="418" t="s">
        <v>349</v>
      </c>
      <c r="N56" s="419"/>
      <c r="O56" s="419"/>
      <c r="P56" s="419"/>
      <c r="Q56" s="419"/>
      <c r="R56" s="419"/>
      <c r="S56" s="163"/>
      <c r="T56" s="163"/>
      <c r="V56" s="162"/>
      <c r="W56" s="164"/>
      <c r="X56" s="165"/>
      <c r="Y56" s="165"/>
      <c r="Z56" s="165"/>
      <c r="AA56" s="165"/>
      <c r="AB56" s="165"/>
      <c r="AC56" s="165"/>
      <c r="AD56" s="475" t="s">
        <v>350</v>
      </c>
      <c r="AE56" s="476"/>
      <c r="AF56" s="476"/>
      <c r="AG56" s="476"/>
      <c r="AH56" s="476"/>
      <c r="AI56" s="476"/>
      <c r="AJ56" s="477"/>
      <c r="AK56" s="175">
        <f>SUM(AK44:AK55)</f>
        <v>1235000</v>
      </c>
    </row>
    <row r="57" spans="1:37" ht="14.25" customHeight="1" thickBot="1"/>
    <row r="58" spans="1:37" s="50" customFormat="1" ht="96.75" customHeight="1" thickBot="1">
      <c r="B58" s="226" t="s">
        <v>351</v>
      </c>
      <c r="C58" s="219"/>
      <c r="D58" s="219"/>
      <c r="E58" s="219"/>
      <c r="F58" s="219"/>
      <c r="G58" s="219"/>
      <c r="H58" s="219"/>
      <c r="I58" s="219"/>
      <c r="J58" s="219"/>
      <c r="K58" s="219"/>
      <c r="L58" s="486" t="s">
        <v>352</v>
      </c>
      <c r="M58" s="487"/>
      <c r="N58" s="487"/>
      <c r="O58" s="488"/>
      <c r="P58" s="148" t="s">
        <v>353</v>
      </c>
      <c r="Q58" s="148"/>
      <c r="R58" s="148"/>
      <c r="S58" s="149">
        <f>AC58+AE58+AG58+AI58+AK58</f>
        <v>3500000</v>
      </c>
      <c r="T58" s="150"/>
      <c r="U58" s="166" t="s">
        <v>354</v>
      </c>
      <c r="V58" s="216"/>
      <c r="W58" s="216"/>
      <c r="X58" s="216"/>
      <c r="Y58" s="151" t="s">
        <v>355</v>
      </c>
      <c r="Z58" s="152">
        <v>12</v>
      </c>
      <c r="AA58" s="153">
        <f>Z58*25000</f>
        <v>300000</v>
      </c>
      <c r="AB58" s="152">
        <v>13</v>
      </c>
      <c r="AC58" s="153">
        <f>AB58*25000</f>
        <v>325000</v>
      </c>
      <c r="AD58" s="152">
        <v>15</v>
      </c>
      <c r="AE58" s="153">
        <f>AD58*25000</f>
        <v>375000</v>
      </c>
      <c r="AF58" s="152">
        <v>17</v>
      </c>
      <c r="AG58" s="153">
        <f>AF58*25000</f>
        <v>425000</v>
      </c>
      <c r="AH58" s="154">
        <v>19</v>
      </c>
      <c r="AI58" s="153">
        <f>AH58*25000</f>
        <v>475000</v>
      </c>
      <c r="AJ58" s="155">
        <f>Z58+AB58+AD58+AF58+AH58</f>
        <v>76</v>
      </c>
      <c r="AK58" s="167">
        <f>AA58+AC58+AE58+AG58+AI58</f>
        <v>1900000</v>
      </c>
    </row>
    <row r="59" spans="1:37" ht="30.75" customHeight="1" thickBot="1">
      <c r="B59" s="9"/>
      <c r="C59" s="11" t="s">
        <v>273</v>
      </c>
      <c r="D59" s="11"/>
      <c r="E59" s="11"/>
      <c r="F59" s="11"/>
      <c r="G59" s="11"/>
      <c r="H59" s="11"/>
      <c r="I59" s="11"/>
      <c r="J59" s="11"/>
      <c r="K59" s="10"/>
      <c r="L59" s="10"/>
      <c r="M59" s="10"/>
      <c r="N59" s="8"/>
      <c r="O59" s="8"/>
      <c r="P59" s="8"/>
      <c r="Q59" s="8"/>
      <c r="R59" s="8"/>
      <c r="AD59" s="475" t="s">
        <v>356</v>
      </c>
      <c r="AE59" s="476"/>
      <c r="AF59" s="476"/>
      <c r="AG59" s="476"/>
      <c r="AH59" s="476"/>
      <c r="AI59" s="476"/>
      <c r="AJ59" s="477"/>
      <c r="AK59" s="175">
        <f>+AK58+AK56</f>
        <v>3135000</v>
      </c>
    </row>
    <row r="60" spans="1:37" ht="57" customHeight="1">
      <c r="B60" s="18">
        <v>1</v>
      </c>
      <c r="C60" s="478" t="s">
        <v>357</v>
      </c>
      <c r="D60" s="478"/>
      <c r="E60" s="478"/>
      <c r="F60" s="478"/>
      <c r="G60" s="478"/>
      <c r="H60" s="478"/>
      <c r="I60" s="478"/>
      <c r="J60" s="478"/>
      <c r="K60" s="478"/>
      <c r="L60" s="478"/>
      <c r="M60" s="478"/>
      <c r="N60" s="478"/>
      <c r="O60" s="478"/>
      <c r="P60" s="478"/>
      <c r="Q60" s="478"/>
      <c r="R60" s="478"/>
    </row>
    <row r="61" spans="1:37" ht="57" customHeight="1">
      <c r="B61" s="18">
        <v>2</v>
      </c>
      <c r="C61" s="478" t="s">
        <v>358</v>
      </c>
      <c r="D61" s="478"/>
      <c r="E61" s="478"/>
      <c r="F61" s="478"/>
      <c r="G61" s="478"/>
      <c r="H61" s="478"/>
      <c r="I61" s="478"/>
      <c r="J61" s="478"/>
      <c r="K61" s="478"/>
      <c r="L61" s="478"/>
      <c r="M61" s="478"/>
      <c r="N61" s="478"/>
      <c r="O61" s="478"/>
      <c r="P61" s="478"/>
      <c r="Q61" s="478"/>
      <c r="R61" s="478"/>
    </row>
    <row r="62" spans="1:37" s="14" customFormat="1" ht="76.5" customHeight="1">
      <c r="B62" s="18">
        <v>3</v>
      </c>
      <c r="C62" s="478" t="s">
        <v>359</v>
      </c>
      <c r="D62" s="478"/>
      <c r="E62" s="478"/>
      <c r="F62" s="478"/>
      <c r="G62" s="478"/>
      <c r="H62" s="478"/>
      <c r="I62" s="478"/>
      <c r="J62" s="478"/>
      <c r="K62" s="478"/>
      <c r="L62" s="478"/>
      <c r="M62" s="478"/>
      <c r="N62" s="478"/>
      <c r="O62" s="478"/>
      <c r="P62" s="478"/>
      <c r="Q62" s="478"/>
      <c r="R62" s="478"/>
      <c r="S62" s="114"/>
      <c r="T62" s="114"/>
      <c r="U62" s="169"/>
      <c r="W62" s="114"/>
      <c r="X62" s="13"/>
      <c r="Y62" s="13"/>
      <c r="Z62"/>
      <c r="AA62"/>
      <c r="AB62"/>
      <c r="AC62"/>
      <c r="AD62"/>
      <c r="AE62"/>
      <c r="AF62"/>
      <c r="AG62"/>
      <c r="AH62"/>
    </row>
    <row r="63" spans="1:37" s="14" customFormat="1" ht="33.75" customHeight="1">
      <c r="B63" s="18">
        <v>4</v>
      </c>
      <c r="C63" s="478" t="s">
        <v>360</v>
      </c>
      <c r="D63" s="478"/>
      <c r="E63" s="478"/>
      <c r="F63" s="478"/>
      <c r="G63" s="478"/>
      <c r="H63" s="478"/>
      <c r="I63" s="478"/>
      <c r="J63" s="478"/>
      <c r="K63" s="478"/>
      <c r="L63" s="478"/>
      <c r="M63" s="478"/>
      <c r="N63" s="478"/>
      <c r="O63" s="478"/>
      <c r="P63" s="478"/>
      <c r="Q63" s="478"/>
      <c r="R63" s="478"/>
      <c r="S63" s="114"/>
      <c r="T63" s="114"/>
      <c r="U63" s="169"/>
      <c r="W63" s="114"/>
      <c r="X63" s="13"/>
      <c r="Y63" s="13"/>
      <c r="Z63"/>
      <c r="AA63"/>
      <c r="AB63"/>
      <c r="AC63"/>
      <c r="AD63"/>
      <c r="AE63"/>
      <c r="AF63"/>
      <c r="AG63"/>
      <c r="AH63"/>
    </row>
    <row r="64" spans="1:37" s="14" customFormat="1" ht="24.75" customHeight="1">
      <c r="B64" s="18">
        <v>5</v>
      </c>
      <c r="C64" s="478" t="s">
        <v>361</v>
      </c>
      <c r="D64" s="478"/>
      <c r="E64" s="478"/>
      <c r="F64" s="478"/>
      <c r="G64" s="478"/>
      <c r="H64" s="478"/>
      <c r="I64" s="478"/>
      <c r="J64" s="478"/>
      <c r="K64" s="478"/>
      <c r="L64" s="478"/>
      <c r="M64" s="478"/>
      <c r="N64" s="478"/>
      <c r="O64" s="478"/>
      <c r="P64" s="478"/>
      <c r="Q64" s="478"/>
      <c r="R64" s="478"/>
      <c r="S64" s="114"/>
      <c r="T64" s="114"/>
      <c r="U64" s="169"/>
      <c r="W64" s="114"/>
      <c r="X64" s="13"/>
      <c r="Y64" s="13"/>
      <c r="Z64"/>
      <c r="AA64"/>
      <c r="AB64"/>
      <c r="AC64"/>
      <c r="AD64"/>
      <c r="AE64"/>
      <c r="AF64"/>
      <c r="AG64"/>
      <c r="AH64"/>
    </row>
    <row r="65" spans="2:34" s="14" customFormat="1" ht="25.5" customHeight="1">
      <c r="B65" s="18">
        <v>6</v>
      </c>
      <c r="C65" s="493" t="s">
        <v>362</v>
      </c>
      <c r="D65" s="493"/>
      <c r="E65" s="493"/>
      <c r="F65" s="493"/>
      <c r="G65" s="493"/>
      <c r="H65" s="493"/>
      <c r="I65" s="493"/>
      <c r="J65" s="493"/>
      <c r="K65" s="493"/>
      <c r="L65" s="493"/>
      <c r="M65" s="493"/>
      <c r="N65" s="493"/>
      <c r="O65" s="493"/>
      <c r="P65" s="493"/>
      <c r="Q65" s="493"/>
      <c r="R65" s="493"/>
      <c r="S65" s="114"/>
      <c r="T65" s="114"/>
      <c r="U65" s="170" t="s">
        <v>363</v>
      </c>
      <c r="W65" s="114"/>
      <c r="X65" s="13"/>
      <c r="Y65" s="13"/>
      <c r="Z65"/>
      <c r="AA65"/>
      <c r="AB65"/>
      <c r="AC65"/>
      <c r="AD65"/>
      <c r="AE65"/>
      <c r="AF65"/>
      <c r="AG65"/>
      <c r="AH65"/>
    </row>
    <row r="67" spans="2:34" s="14" customFormat="1" ht="19.5" thickBot="1">
      <c r="B67" s="474" t="s">
        <v>364</v>
      </c>
      <c r="C67" s="474"/>
      <c r="D67" s="474"/>
      <c r="E67" s="474"/>
      <c r="F67" s="474"/>
      <c r="G67" s="474"/>
      <c r="H67" s="474"/>
      <c r="I67" s="474"/>
      <c r="J67" s="474"/>
      <c r="K67" s="474"/>
      <c r="L67" s="474"/>
      <c r="M67" s="474"/>
      <c r="N67" s="474"/>
      <c r="O67" s="474"/>
      <c r="P67" s="474"/>
      <c r="Q67" s="474"/>
      <c r="R67" s="474"/>
      <c r="S67" s="474"/>
      <c r="T67" s="114"/>
      <c r="U67" s="169"/>
      <c r="W67" s="114"/>
      <c r="X67" s="13"/>
      <c r="Y67" s="13"/>
      <c r="Z67"/>
      <c r="AA67"/>
      <c r="AB67"/>
      <c r="AC67"/>
      <c r="AD67"/>
      <c r="AE67"/>
      <c r="AF67"/>
      <c r="AG67"/>
      <c r="AH67"/>
    </row>
    <row r="68" spans="2:34" s="14" customFormat="1" ht="33" customHeight="1" thickBot="1">
      <c r="B68" s="499" t="s">
        <v>365</v>
      </c>
      <c r="C68" s="500"/>
      <c r="D68" s="140"/>
      <c r="E68" s="139"/>
      <c r="F68" s="139"/>
      <c r="G68" s="139"/>
      <c r="H68" s="139"/>
      <c r="I68" s="139"/>
      <c r="J68" s="139"/>
      <c r="K68" s="139"/>
      <c r="L68" s="15"/>
      <c r="M68" s="115"/>
      <c r="N68" s="16"/>
      <c r="O68" s="16"/>
      <c r="P68" s="16"/>
      <c r="Q68" s="16"/>
      <c r="R68" s="16"/>
      <c r="S68" s="114"/>
      <c r="T68" s="114"/>
      <c r="U68" s="169"/>
      <c r="W68" s="114"/>
      <c r="X68" s="13"/>
      <c r="Y68" s="13"/>
      <c r="Z68"/>
      <c r="AA68"/>
      <c r="AB68"/>
      <c r="AC68"/>
      <c r="AD68"/>
      <c r="AE68"/>
      <c r="AF68"/>
      <c r="AG68"/>
      <c r="AH68"/>
    </row>
    <row r="69" spans="2:34" s="14" customFormat="1" ht="51" customHeight="1">
      <c r="B69" s="501" t="s">
        <v>366</v>
      </c>
      <c r="C69" s="482"/>
      <c r="D69" s="494" t="s">
        <v>367</v>
      </c>
      <c r="E69" s="494"/>
      <c r="F69" s="494"/>
      <c r="G69" s="494"/>
      <c r="H69" s="494"/>
      <c r="I69" s="494"/>
      <c r="J69" s="494"/>
      <c r="K69" s="494"/>
      <c r="L69" s="481" t="s">
        <v>368</v>
      </c>
      <c r="M69" s="482"/>
      <c r="N69" s="494" t="s">
        <v>369</v>
      </c>
      <c r="O69" s="494"/>
      <c r="P69" s="494"/>
      <c r="Q69" s="143"/>
      <c r="R69" s="143"/>
      <c r="S69" s="114"/>
      <c r="T69" s="114"/>
      <c r="U69" s="169"/>
      <c r="W69" s="114"/>
      <c r="X69" s="13"/>
      <c r="Y69" s="13"/>
      <c r="Z69"/>
      <c r="AA69"/>
      <c r="AB69"/>
      <c r="AC69"/>
      <c r="AD69"/>
      <c r="AE69"/>
      <c r="AF69"/>
      <c r="AG69"/>
      <c r="AH69"/>
    </row>
    <row r="70" spans="2:34" s="14" customFormat="1" ht="51" customHeight="1" thickBot="1">
      <c r="B70" s="144" t="s">
        <v>370</v>
      </c>
      <c r="C70" s="145" t="s">
        <v>371</v>
      </c>
      <c r="D70" s="483" t="s">
        <v>372</v>
      </c>
      <c r="E70" s="484"/>
      <c r="F70" s="484"/>
      <c r="G70" s="484"/>
      <c r="H70" s="485"/>
      <c r="I70" s="483" t="s">
        <v>373</v>
      </c>
      <c r="J70" s="484"/>
      <c r="K70" s="485"/>
      <c r="L70" s="146" t="s">
        <v>374</v>
      </c>
      <c r="M70" s="146" t="s">
        <v>375</v>
      </c>
      <c r="N70" s="483" t="s">
        <v>376</v>
      </c>
      <c r="O70" s="485"/>
      <c r="P70" s="146" t="s">
        <v>377</v>
      </c>
      <c r="Q70" s="145"/>
      <c r="R70" s="145"/>
      <c r="S70" s="114"/>
      <c r="T70" s="114"/>
      <c r="U70" s="169"/>
      <c r="W70" s="114"/>
      <c r="X70" s="13"/>
      <c r="Y70" s="13"/>
      <c r="Z70"/>
      <c r="AA70"/>
      <c r="AB70"/>
      <c r="AC70"/>
      <c r="AD70"/>
      <c r="AE70"/>
      <c r="AF70"/>
      <c r="AG70"/>
      <c r="AH70"/>
    </row>
    <row r="71" spans="2:34" s="14" customFormat="1" ht="99.6" customHeight="1">
      <c r="B71" s="141"/>
      <c r="C71" s="141" t="s">
        <v>73</v>
      </c>
      <c r="D71" s="495" t="s">
        <v>378</v>
      </c>
      <c r="E71" s="496"/>
      <c r="F71" s="496"/>
      <c r="G71" s="496"/>
      <c r="H71" s="497"/>
      <c r="I71" s="495">
        <v>1000</v>
      </c>
      <c r="J71" s="496"/>
      <c r="K71" s="497"/>
      <c r="L71" s="142"/>
      <c r="M71" s="142"/>
      <c r="N71" s="479">
        <v>950</v>
      </c>
      <c r="O71" s="480"/>
      <c r="P71" s="142">
        <v>50</v>
      </c>
      <c r="Q71" s="142"/>
      <c r="R71" s="142"/>
      <c r="S71" s="114"/>
      <c r="T71" s="114"/>
      <c r="U71" s="169"/>
      <c r="W71" s="114"/>
      <c r="X71" s="13"/>
      <c r="Y71" s="13"/>
      <c r="Z71"/>
      <c r="AA71"/>
      <c r="AB71"/>
      <c r="AC71"/>
      <c r="AD71"/>
      <c r="AE71"/>
      <c r="AF71"/>
      <c r="AG71"/>
      <c r="AH71"/>
    </row>
    <row r="72" spans="2:34">
      <c r="P72" t="s">
        <v>379</v>
      </c>
    </row>
    <row r="75" spans="2:34" s="14" customFormat="1" ht="18.75">
      <c r="B75" s="9"/>
      <c r="C75" s="6" t="s">
        <v>380</v>
      </c>
      <c r="D75" s="6"/>
      <c r="E75" s="6"/>
      <c r="F75" s="6"/>
      <c r="G75" s="6"/>
      <c r="H75" s="6"/>
      <c r="I75" s="6"/>
      <c r="J75" s="6"/>
      <c r="K75" s="9"/>
      <c r="L75" s="9"/>
      <c r="M75" s="116"/>
      <c r="N75" s="9"/>
      <c r="O75" s="9"/>
      <c r="P75" s="9"/>
      <c r="Q75" s="9"/>
      <c r="R75" s="9"/>
      <c r="S75" s="114"/>
      <c r="T75" s="114"/>
      <c r="U75" s="169"/>
      <c r="W75" s="114"/>
      <c r="X75" s="13"/>
      <c r="Y75" s="13"/>
      <c r="Z75"/>
      <c r="AA75"/>
      <c r="AB75"/>
      <c r="AC75"/>
      <c r="AD75"/>
      <c r="AE75"/>
      <c r="AF75"/>
      <c r="AG75"/>
      <c r="AH75"/>
    </row>
    <row r="76" spans="2:34" s="14" customFormat="1" ht="18.75">
      <c r="B76" s="6" t="s">
        <v>381</v>
      </c>
      <c r="C76"/>
      <c r="D76"/>
      <c r="E76"/>
      <c r="F76"/>
      <c r="G76"/>
      <c r="H76"/>
      <c r="I76"/>
      <c r="J76"/>
      <c r="K76"/>
      <c r="L76"/>
      <c r="M76" s="114"/>
      <c r="N76"/>
      <c r="O76"/>
      <c r="P76"/>
      <c r="Q76"/>
      <c r="R76"/>
      <c r="S76" s="114"/>
      <c r="T76" s="114"/>
      <c r="U76" s="169"/>
      <c r="W76" s="114"/>
      <c r="X76" s="13"/>
      <c r="Y76" s="13"/>
      <c r="Z76"/>
      <c r="AA76"/>
      <c r="AB76"/>
      <c r="AC76"/>
      <c r="AD76"/>
      <c r="AE76"/>
      <c r="AF76"/>
      <c r="AG76"/>
      <c r="AH76"/>
    </row>
    <row r="77" spans="2:34">
      <c r="B77" s="13">
        <v>1</v>
      </c>
      <c r="C77" s="492" t="s">
        <v>382</v>
      </c>
      <c r="D77" s="492"/>
      <c r="E77" s="492"/>
      <c r="F77" s="492"/>
      <c r="G77" s="492"/>
      <c r="H77" s="492"/>
      <c r="I77" s="492"/>
      <c r="J77" s="492"/>
      <c r="K77" s="492"/>
      <c r="L77" s="492"/>
      <c r="M77" s="492"/>
      <c r="N77" s="492"/>
      <c r="O77" s="492"/>
      <c r="P77" s="492"/>
      <c r="Q77" s="400"/>
      <c r="R77" s="400"/>
    </row>
    <row r="78" spans="2:34">
      <c r="B78" s="13">
        <v>2</v>
      </c>
      <c r="C78" s="470" t="s">
        <v>383</v>
      </c>
      <c r="D78" s="470"/>
      <c r="E78" s="470"/>
      <c r="F78" s="470"/>
      <c r="G78" s="470"/>
      <c r="H78" s="470"/>
      <c r="I78" s="470"/>
      <c r="J78" s="470"/>
      <c r="K78" s="470"/>
      <c r="L78" s="470"/>
      <c r="M78" s="470"/>
      <c r="N78" s="470"/>
      <c r="O78" s="470"/>
      <c r="P78" s="470"/>
      <c r="Q78" s="401"/>
      <c r="R78" s="401"/>
    </row>
    <row r="79" spans="2:34">
      <c r="B79" s="13">
        <v>3</v>
      </c>
      <c r="C79" s="471" t="s">
        <v>384</v>
      </c>
      <c r="D79" s="471"/>
      <c r="E79" s="471"/>
      <c r="F79" s="471"/>
      <c r="G79" s="471"/>
      <c r="H79" s="471"/>
      <c r="I79" s="471"/>
      <c r="J79" s="471"/>
      <c r="K79" s="471"/>
      <c r="L79" s="471"/>
      <c r="M79" s="471"/>
      <c r="N79" s="471"/>
      <c r="O79" s="471"/>
      <c r="P79" s="471"/>
      <c r="Q79" s="14"/>
      <c r="R79" s="14"/>
    </row>
    <row r="80" spans="2:34">
      <c r="B80" s="13">
        <v>4</v>
      </c>
      <c r="C80" s="471" t="s">
        <v>385</v>
      </c>
      <c r="D80" s="471"/>
      <c r="E80" s="471"/>
      <c r="F80" s="471"/>
      <c r="G80" s="471"/>
      <c r="H80" s="471"/>
      <c r="I80" s="471"/>
      <c r="J80" s="471"/>
      <c r="K80" s="471"/>
      <c r="L80" s="471"/>
      <c r="M80" s="471"/>
      <c r="N80" s="471"/>
      <c r="O80" s="471"/>
      <c r="P80" s="471"/>
      <c r="Q80" s="14"/>
      <c r="R80" s="14"/>
    </row>
    <row r="81" spans="2:18">
      <c r="B81" s="18">
        <v>5</v>
      </c>
      <c r="C81" s="470" t="s">
        <v>386</v>
      </c>
      <c r="D81" s="470"/>
      <c r="E81" s="470"/>
      <c r="F81" s="470"/>
      <c r="G81" s="470"/>
      <c r="H81" s="470"/>
      <c r="I81" s="470"/>
      <c r="J81" s="470"/>
      <c r="K81" s="470"/>
      <c r="L81" s="470"/>
      <c r="M81" s="470"/>
      <c r="N81" s="470"/>
      <c r="O81" s="470"/>
      <c r="P81" s="470"/>
      <c r="Q81" s="401"/>
      <c r="R81" s="401"/>
    </row>
    <row r="82" spans="2:18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116"/>
      <c r="N82" s="9"/>
      <c r="O82" s="9"/>
      <c r="P82" s="9"/>
      <c r="Q82" s="9"/>
      <c r="R82" s="9"/>
    </row>
    <row r="83" spans="2:18">
      <c r="B83" s="9"/>
      <c r="C83" s="472" t="s">
        <v>365</v>
      </c>
      <c r="D83" s="473"/>
      <c r="E83" s="125"/>
      <c r="F83" s="125"/>
      <c r="G83" s="125"/>
      <c r="H83" s="125"/>
      <c r="I83" s="125"/>
      <c r="J83" s="125"/>
      <c r="K83" s="71">
        <v>15000</v>
      </c>
      <c r="L83" s="70"/>
      <c r="M83" s="117"/>
      <c r="N83" s="16"/>
      <c r="O83" s="16"/>
      <c r="P83" s="9"/>
      <c r="Q83" s="9"/>
      <c r="R83" s="9"/>
    </row>
    <row r="84" spans="2:18" ht="32.25" customHeight="1">
      <c r="B84" s="9"/>
      <c r="C84" s="455" t="s">
        <v>366</v>
      </c>
      <c r="D84" s="498"/>
      <c r="E84" s="498"/>
      <c r="F84" s="498"/>
      <c r="G84" s="498"/>
      <c r="H84" s="498"/>
      <c r="I84" s="456"/>
      <c r="J84" s="217"/>
      <c r="K84" s="489" t="s">
        <v>387</v>
      </c>
      <c r="L84" s="489"/>
      <c r="M84" s="78"/>
      <c r="N84" s="78"/>
      <c r="O84" s="111"/>
      <c r="P84" s="490" t="s">
        <v>388</v>
      </c>
      <c r="Q84" s="117"/>
      <c r="R84" s="117"/>
    </row>
    <row r="85" spans="2:18" ht="34.5" customHeight="1">
      <c r="B85" s="9"/>
      <c r="C85" s="455" t="s">
        <v>370</v>
      </c>
      <c r="D85" s="456"/>
      <c r="E85" s="455" t="s">
        <v>371</v>
      </c>
      <c r="F85" s="498"/>
      <c r="G85" s="498"/>
      <c r="H85" s="498"/>
      <c r="I85" s="456"/>
      <c r="J85" s="217"/>
      <c r="K85" s="78" t="s">
        <v>389</v>
      </c>
      <c r="L85" s="78" t="s">
        <v>390</v>
      </c>
      <c r="M85" s="78"/>
      <c r="N85" s="78" t="s">
        <v>391</v>
      </c>
      <c r="O85" s="112"/>
      <c r="P85" s="491"/>
      <c r="Q85" s="117"/>
      <c r="R85" s="117"/>
    </row>
    <row r="86" spans="2:18" ht="63.75">
      <c r="B86" s="9"/>
      <c r="C86" s="452" t="s">
        <v>392</v>
      </c>
      <c r="D86" s="454"/>
      <c r="E86" s="452"/>
      <c r="F86" s="453"/>
      <c r="G86" s="453"/>
      <c r="H86" s="453"/>
      <c r="I86" s="454"/>
      <c r="J86" s="218"/>
      <c r="K86" s="20">
        <v>5</v>
      </c>
      <c r="L86" s="21" t="s">
        <v>393</v>
      </c>
      <c r="M86" s="21"/>
      <c r="N86" s="19">
        <v>5</v>
      </c>
      <c r="O86" s="19"/>
      <c r="P86" s="22" t="s">
        <v>394</v>
      </c>
      <c r="Q86" s="126"/>
      <c r="R86" s="126"/>
    </row>
  </sheetData>
  <mergeCells count="110">
    <mergeCell ref="AM44:AO44"/>
    <mergeCell ref="C35:K35"/>
    <mergeCell ref="A44:A45"/>
    <mergeCell ref="C15:I15"/>
    <mergeCell ref="C16:H16"/>
    <mergeCell ref="C17:H17"/>
    <mergeCell ref="C18:F18"/>
    <mergeCell ref="C19:F19"/>
    <mergeCell ref="C20:G20"/>
    <mergeCell ref="C22:G22"/>
    <mergeCell ref="B15:B22"/>
    <mergeCell ref="C23:G23"/>
    <mergeCell ref="C25:G25"/>
    <mergeCell ref="C26:G26"/>
    <mergeCell ref="C27:G27"/>
    <mergeCell ref="C29:D29"/>
    <mergeCell ref="C30:D30"/>
    <mergeCell ref="H44:H45"/>
    <mergeCell ref="I44:I45"/>
    <mergeCell ref="J44:J45"/>
    <mergeCell ref="F44:F45"/>
    <mergeCell ref="Y41:Y43"/>
    <mergeCell ref="Z41:AK41"/>
    <mergeCell ref="AK42:AK43"/>
    <mergeCell ref="B1:AF1"/>
    <mergeCell ref="C4:K4"/>
    <mergeCell ref="C14:K14"/>
    <mergeCell ref="C8:K8"/>
    <mergeCell ref="C31:H31"/>
    <mergeCell ref="C32:F32"/>
    <mergeCell ref="C33:G33"/>
    <mergeCell ref="B25:B33"/>
    <mergeCell ref="B8:B11"/>
    <mergeCell ref="C9:G9"/>
    <mergeCell ref="C11:G11"/>
    <mergeCell ref="C6:K6"/>
    <mergeCell ref="C21:G21"/>
    <mergeCell ref="K84:L84"/>
    <mergeCell ref="P84:P85"/>
    <mergeCell ref="C77:P77"/>
    <mergeCell ref="C60:R60"/>
    <mergeCell ref="C65:R65"/>
    <mergeCell ref="C61:R61"/>
    <mergeCell ref="N69:P69"/>
    <mergeCell ref="D71:H71"/>
    <mergeCell ref="I71:K71"/>
    <mergeCell ref="D70:H70"/>
    <mergeCell ref="C84:I84"/>
    <mergeCell ref="E85:I85"/>
    <mergeCell ref="D69:K69"/>
    <mergeCell ref="N70:O70"/>
    <mergeCell ref="B68:C68"/>
    <mergeCell ref="B69:C69"/>
    <mergeCell ref="AD56:AJ56"/>
    <mergeCell ref="C62:R62"/>
    <mergeCell ref="C63:R63"/>
    <mergeCell ref="C64:R64"/>
    <mergeCell ref="N71:O71"/>
    <mergeCell ref="L69:M69"/>
    <mergeCell ref="I70:K70"/>
    <mergeCell ref="L58:O58"/>
    <mergeCell ref="AD59:AJ59"/>
    <mergeCell ref="T44:T45"/>
    <mergeCell ref="N44:N45"/>
    <mergeCell ref="K44:K45"/>
    <mergeCell ref="E86:I86"/>
    <mergeCell ref="C85:D85"/>
    <mergeCell ref="C86:D86"/>
    <mergeCell ref="W41:W43"/>
    <mergeCell ref="X41:X43"/>
    <mergeCell ref="U41:U43"/>
    <mergeCell ref="V41:V43"/>
    <mergeCell ref="O44:O45"/>
    <mergeCell ref="P44:P45"/>
    <mergeCell ref="M44:M45"/>
    <mergeCell ref="L44:L45"/>
    <mergeCell ref="C44:C45"/>
    <mergeCell ref="D44:D45"/>
    <mergeCell ref="E44:E45"/>
    <mergeCell ref="G44:G45"/>
    <mergeCell ref="C78:P78"/>
    <mergeCell ref="C79:P79"/>
    <mergeCell ref="C80:P80"/>
    <mergeCell ref="C81:P81"/>
    <mergeCell ref="C83:D83"/>
    <mergeCell ref="B67:S67"/>
    <mergeCell ref="U40:AK40"/>
    <mergeCell ref="L39:AK39"/>
    <mergeCell ref="M56:R56"/>
    <mergeCell ref="A39:K39"/>
    <mergeCell ref="H40:H43"/>
    <mergeCell ref="G40:G43"/>
    <mergeCell ref="F40:F43"/>
    <mergeCell ref="E40:E43"/>
    <mergeCell ref="D40:D43"/>
    <mergeCell ref="C40:C43"/>
    <mergeCell ref="B40:B43"/>
    <mergeCell ref="A40:A43"/>
    <mergeCell ref="I40:K42"/>
    <mergeCell ref="S44:S45"/>
    <mergeCell ref="B44:B45"/>
    <mergeCell ref="Q44:Q45"/>
    <mergeCell ref="R44:R45"/>
    <mergeCell ref="L40:T42"/>
    <mergeCell ref="AJ42:AJ43"/>
    <mergeCell ref="Z42:AA42"/>
    <mergeCell ref="AB42:AC42"/>
    <mergeCell ref="AD42:AE42"/>
    <mergeCell ref="AF42:AG42"/>
    <mergeCell ref="AH42:AI4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G21"/>
  <sheetViews>
    <sheetView zoomScale="110" zoomScaleNormal="110" workbookViewId="0">
      <selection activeCell="A11" sqref="A11:E11"/>
    </sheetView>
  </sheetViews>
  <sheetFormatPr defaultColWidth="11.42578125" defaultRowHeight="12.75"/>
  <cols>
    <col min="1" max="1" width="7.5703125" style="58" customWidth="1"/>
    <col min="2" max="2" width="23.140625" style="58" customWidth="1"/>
    <col min="3" max="3" width="17.28515625" style="58" customWidth="1"/>
    <col min="4" max="4" width="30.7109375" style="58" customWidth="1"/>
    <col min="5" max="5" width="41.28515625" style="58" customWidth="1"/>
    <col min="6" max="7" width="9.7109375" style="58" customWidth="1"/>
    <col min="8" max="16384" width="11.42578125" style="58"/>
  </cols>
  <sheetData>
    <row r="2" spans="1:7" ht="18.75">
      <c r="A2" s="554" t="s">
        <v>395</v>
      </c>
      <c r="B2" s="554"/>
      <c r="C2" s="554"/>
      <c r="D2" s="554"/>
      <c r="E2" s="554"/>
      <c r="F2" s="554"/>
      <c r="G2" s="554"/>
    </row>
    <row r="3" spans="1:7" ht="18.75" customHeight="1">
      <c r="A3" s="55" t="s">
        <v>396</v>
      </c>
      <c r="B3" s="56"/>
      <c r="C3" s="56"/>
      <c r="D3" s="56"/>
      <c r="E3" s="57"/>
    </row>
    <row r="4" spans="1:7" ht="18.75" customHeight="1">
      <c r="A4" s="59">
        <v>1</v>
      </c>
      <c r="B4" s="60" t="s">
        <v>397</v>
      </c>
      <c r="C4" s="59"/>
      <c r="D4" s="56"/>
      <c r="E4" s="57"/>
    </row>
    <row r="5" spans="1:7" ht="18.75" customHeight="1">
      <c r="A5" s="59">
        <v>2</v>
      </c>
      <c r="B5" s="60" t="s">
        <v>398</v>
      </c>
      <c r="C5" s="59"/>
      <c r="D5" s="56"/>
      <c r="E5" s="57"/>
    </row>
    <row r="6" spans="1:7" ht="32.25" customHeight="1">
      <c r="A6" s="59">
        <v>3</v>
      </c>
      <c r="B6" s="557" t="s">
        <v>399</v>
      </c>
      <c r="C6" s="557"/>
      <c r="D6" s="557"/>
      <c r="E6" s="557"/>
      <c r="F6" s="557"/>
      <c r="G6" s="557"/>
    </row>
    <row r="7" spans="1:7" s="12" customFormat="1" ht="18.75" customHeight="1">
      <c r="A7" s="66">
        <v>4</v>
      </c>
      <c r="B7" s="557" t="s">
        <v>400</v>
      </c>
      <c r="C7" s="557"/>
      <c r="D7" s="557"/>
      <c r="E7" s="557"/>
      <c r="F7" s="557"/>
      <c r="G7" s="557"/>
    </row>
    <row r="8" spans="1:7" s="12" customFormat="1" ht="18.75" customHeight="1">
      <c r="A8" s="66">
        <v>5</v>
      </c>
      <c r="B8" s="557" t="s">
        <v>401</v>
      </c>
      <c r="C8" s="557"/>
      <c r="D8" s="557"/>
      <c r="E8" s="557"/>
      <c r="F8" s="557"/>
      <c r="G8" s="557"/>
    </row>
    <row r="9" spans="1:7" ht="24.75" customHeight="1">
      <c r="A9" s="59">
        <v>6</v>
      </c>
      <c r="B9" s="557" t="s">
        <v>402</v>
      </c>
      <c r="C9" s="557"/>
      <c r="D9" s="557"/>
      <c r="E9" s="557"/>
      <c r="F9" s="557"/>
      <c r="G9" s="557"/>
    </row>
    <row r="10" spans="1:7" ht="34.5" customHeight="1">
      <c r="A10" s="59">
        <v>7</v>
      </c>
      <c r="B10" s="557" t="s">
        <v>403</v>
      </c>
      <c r="C10" s="557"/>
      <c r="D10" s="557"/>
      <c r="E10" s="557"/>
      <c r="F10" s="557"/>
      <c r="G10" s="557"/>
    </row>
    <row r="11" spans="1:7" ht="71.25" customHeight="1">
      <c r="A11" s="555" t="s">
        <v>404</v>
      </c>
      <c r="B11" s="556"/>
      <c r="C11" s="556"/>
      <c r="D11" s="556"/>
      <c r="E11" s="556"/>
      <c r="F11" s="67"/>
      <c r="G11" s="67"/>
    </row>
    <row r="13" spans="1:7" s="62" customFormat="1" ht="18.75">
      <c r="A13" s="69" t="s">
        <v>303</v>
      </c>
      <c r="B13" s="24"/>
      <c r="C13" s="24"/>
      <c r="D13" s="24"/>
      <c r="E13" s="61"/>
    </row>
    <row r="14" spans="1:7" s="62" customFormat="1" ht="37.5" customHeight="1">
      <c r="A14" s="24"/>
      <c r="B14" s="24"/>
      <c r="C14" s="24"/>
      <c r="D14" s="24"/>
      <c r="E14" s="61"/>
      <c r="F14" s="489" t="s">
        <v>405</v>
      </c>
      <c r="G14" s="489"/>
    </row>
    <row r="15" spans="1:7" ht="31.5">
      <c r="A15" s="63" t="s">
        <v>406</v>
      </c>
      <c r="B15" s="63" t="s">
        <v>407</v>
      </c>
      <c r="C15" s="63" t="s">
        <v>408</v>
      </c>
      <c r="D15" s="63" t="s">
        <v>409</v>
      </c>
      <c r="E15" s="68" t="s">
        <v>410</v>
      </c>
      <c r="F15" s="105" t="s">
        <v>411</v>
      </c>
      <c r="G15" s="105" t="s">
        <v>412</v>
      </c>
    </row>
    <row r="16" spans="1:7" ht="51">
      <c r="A16" s="77">
        <v>1</v>
      </c>
      <c r="B16" s="88" t="s">
        <v>413</v>
      </c>
      <c r="C16" s="88" t="s">
        <v>414</v>
      </c>
      <c r="D16" s="88" t="s">
        <v>415</v>
      </c>
      <c r="E16" s="88" t="s">
        <v>416</v>
      </c>
      <c r="F16" s="64"/>
      <c r="G16" s="64"/>
    </row>
    <row r="17" spans="1:7" ht="51">
      <c r="A17" s="77">
        <v>2</v>
      </c>
      <c r="B17" s="88" t="s">
        <v>48</v>
      </c>
      <c r="C17" s="88" t="s">
        <v>417</v>
      </c>
      <c r="D17" s="88" t="s">
        <v>418</v>
      </c>
      <c r="E17" s="88" t="s">
        <v>419</v>
      </c>
      <c r="F17" s="64"/>
      <c r="G17" s="64"/>
    </row>
    <row r="18" spans="1:7" ht="38.25">
      <c r="A18" s="77">
        <v>3</v>
      </c>
      <c r="B18" s="88" t="s">
        <v>420</v>
      </c>
      <c r="C18" s="88" t="s">
        <v>421</v>
      </c>
      <c r="D18" s="88" t="s">
        <v>422</v>
      </c>
      <c r="E18" s="88" t="s">
        <v>423</v>
      </c>
      <c r="F18" s="64"/>
      <c r="G18" s="64"/>
    </row>
    <row r="19" spans="1:7" ht="51">
      <c r="A19" s="77">
        <v>4</v>
      </c>
      <c r="B19" s="88" t="s">
        <v>424</v>
      </c>
      <c r="C19" s="88" t="s">
        <v>425</v>
      </c>
      <c r="D19" s="88" t="s">
        <v>426</v>
      </c>
      <c r="E19" s="88" t="s">
        <v>427</v>
      </c>
      <c r="F19" s="64"/>
      <c r="G19" s="64"/>
    </row>
    <row r="20" spans="1:7" ht="51">
      <c r="A20" s="77">
        <v>5</v>
      </c>
      <c r="B20" s="88" t="s">
        <v>428</v>
      </c>
      <c r="C20" s="88" t="s">
        <v>429</v>
      </c>
      <c r="D20" s="88" t="s">
        <v>430</v>
      </c>
      <c r="E20" s="88" t="s">
        <v>419</v>
      </c>
      <c r="F20" s="64"/>
      <c r="G20" s="64"/>
    </row>
    <row r="21" spans="1:7" ht="82.5" customHeight="1">
      <c r="A21" s="551" t="s">
        <v>431</v>
      </c>
      <c r="B21" s="552"/>
      <c r="C21" s="552"/>
      <c r="D21" s="552"/>
      <c r="E21" s="552"/>
      <c r="F21" s="552"/>
      <c r="G21" s="553"/>
    </row>
  </sheetData>
  <mergeCells count="9">
    <mergeCell ref="A21:G21"/>
    <mergeCell ref="A2:G2"/>
    <mergeCell ref="A11:E11"/>
    <mergeCell ref="F14:G14"/>
    <mergeCell ref="B9:G9"/>
    <mergeCell ref="B10:G10"/>
    <mergeCell ref="B6:G6"/>
    <mergeCell ref="B7:G7"/>
    <mergeCell ref="B8:G8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X78"/>
  <sheetViews>
    <sheetView zoomScaleNormal="100" workbookViewId="0">
      <selection activeCell="H16" sqref="H16"/>
    </sheetView>
  </sheetViews>
  <sheetFormatPr defaultColWidth="11.42578125" defaultRowHeight="15"/>
  <cols>
    <col min="1" max="1" width="64" style="26" customWidth="1"/>
    <col min="2" max="2" width="28.85546875" style="26" customWidth="1"/>
    <col min="3" max="3" width="17.5703125" style="26" customWidth="1"/>
    <col min="4" max="4" width="15.42578125" style="48" customWidth="1"/>
    <col min="5" max="6" width="17.28515625" style="26" customWidth="1"/>
    <col min="7" max="7" width="11.42578125" style="26"/>
    <col min="8" max="8" width="24.140625" style="26" customWidth="1"/>
    <col min="9" max="16384" width="11.42578125" style="26"/>
  </cols>
  <sheetData>
    <row r="1" spans="1:24" ht="40.5" customHeight="1">
      <c r="A1" s="562" t="s">
        <v>432</v>
      </c>
      <c r="B1" s="562"/>
      <c r="C1" s="562"/>
      <c r="D1" s="562"/>
      <c r="E1" s="562"/>
      <c r="F1" s="562"/>
    </row>
    <row r="2" spans="1:24" ht="42.75" customHeight="1">
      <c r="A2" s="72" t="s">
        <v>396</v>
      </c>
      <c r="B2" s="72"/>
      <c r="C2" s="72"/>
      <c r="D2" s="72"/>
      <c r="E2" s="72"/>
      <c r="F2" s="7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0.25" customHeight="1">
      <c r="A3" s="559" t="s">
        <v>433</v>
      </c>
      <c r="B3" s="559"/>
      <c r="C3" s="559"/>
      <c r="D3" s="559"/>
      <c r="E3" s="559"/>
      <c r="F3" s="55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0.25" customHeight="1">
      <c r="A4" s="559" t="s">
        <v>434</v>
      </c>
      <c r="B4" s="559"/>
      <c r="C4" s="559"/>
      <c r="D4" s="559"/>
      <c r="E4" s="559"/>
      <c r="F4" s="55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0.25" customHeight="1">
      <c r="A5" s="559" t="s">
        <v>435</v>
      </c>
      <c r="B5" s="559"/>
      <c r="C5" s="559"/>
      <c r="D5" s="559"/>
      <c r="E5" s="559"/>
      <c r="F5" s="55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0.25" customHeight="1">
      <c r="A6" s="559" t="s">
        <v>436</v>
      </c>
      <c r="B6" s="559"/>
      <c r="C6" s="559"/>
      <c r="D6" s="559"/>
      <c r="E6" s="559"/>
      <c r="F6" s="55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0.25" customHeight="1">
      <c r="A7" s="559" t="s">
        <v>437</v>
      </c>
      <c r="B7" s="559"/>
      <c r="C7" s="559"/>
      <c r="D7" s="559"/>
      <c r="E7" s="559"/>
      <c r="F7" s="55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20.25" customHeight="1">
      <c r="A8" s="559" t="s">
        <v>438</v>
      </c>
      <c r="B8" s="559"/>
      <c r="C8" s="559"/>
      <c r="D8" s="559"/>
      <c r="E8" s="559"/>
      <c r="F8" s="55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0.25" customHeight="1">
      <c r="A9" s="559" t="s">
        <v>439</v>
      </c>
      <c r="B9" s="559"/>
      <c r="C9" s="559"/>
      <c r="D9" s="559"/>
      <c r="E9" s="559"/>
      <c r="F9" s="55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0.25" customHeight="1">
      <c r="A10" s="559" t="s">
        <v>440</v>
      </c>
      <c r="B10" s="559"/>
      <c r="C10" s="559"/>
      <c r="D10" s="559"/>
      <c r="E10" s="559"/>
      <c r="F10" s="55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20.25" customHeight="1">
      <c r="A11" s="559" t="s">
        <v>441</v>
      </c>
      <c r="B11" s="559"/>
      <c r="C11" s="559"/>
      <c r="D11" s="559"/>
      <c r="E11" s="559"/>
      <c r="F11" s="55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20.25" customHeight="1">
      <c r="A12" s="559" t="s">
        <v>442</v>
      </c>
      <c r="B12" s="559"/>
      <c r="C12" s="559"/>
      <c r="D12" s="559"/>
      <c r="E12" s="559"/>
      <c r="F12" s="55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6" customHeight="1">
      <c r="A13" s="561" t="s">
        <v>443</v>
      </c>
      <c r="B13" s="561"/>
      <c r="C13" s="561"/>
      <c r="D13" s="561"/>
      <c r="E13" s="561"/>
      <c r="F13" s="56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8.75" customHeight="1">
      <c r="A14" s="560" t="s">
        <v>444</v>
      </c>
      <c r="B14" s="560"/>
      <c r="C14" s="560"/>
      <c r="D14" s="560"/>
      <c r="E14" s="560"/>
      <c r="F14" s="560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8.75" customHeight="1">
      <c r="A15" s="89" t="s">
        <v>303</v>
      </c>
      <c r="B15" s="89"/>
      <c r="C15" s="89"/>
      <c r="D15" s="89"/>
      <c r="E15" s="89"/>
      <c r="F15" s="89"/>
      <c r="G15" s="1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70.5" customHeight="1">
      <c r="A16" s="5" t="s">
        <v>445</v>
      </c>
      <c r="B16" s="5" t="s">
        <v>446</v>
      </c>
      <c r="C16" s="5" t="s">
        <v>447</v>
      </c>
      <c r="D16" s="27" t="s">
        <v>448</v>
      </c>
      <c r="E16" s="5" t="s">
        <v>449</v>
      </c>
      <c r="F16" s="27" t="s">
        <v>450</v>
      </c>
      <c r="G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8" customHeight="1">
      <c r="A17" s="90" t="s">
        <v>451</v>
      </c>
      <c r="B17" s="30">
        <v>4000000</v>
      </c>
      <c r="C17" s="28">
        <f>+B17*D17</f>
        <v>3600000</v>
      </c>
      <c r="D17" s="29">
        <v>0.9</v>
      </c>
      <c r="E17" s="30">
        <f>+B17*F17</f>
        <v>400000</v>
      </c>
      <c r="F17" s="29">
        <v>0.1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8" customHeight="1">
      <c r="A18" s="90" t="s">
        <v>452</v>
      </c>
      <c r="B18" s="30">
        <v>3000000</v>
      </c>
      <c r="C18" s="28">
        <f t="shared" ref="C18:C24" si="0">+B18*D18</f>
        <v>2250000</v>
      </c>
      <c r="D18" s="29">
        <v>0.75</v>
      </c>
      <c r="E18" s="30">
        <f t="shared" ref="E18:E23" si="1">+B18*F18</f>
        <v>750000</v>
      </c>
      <c r="F18" s="29">
        <v>0.25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8" customHeight="1">
      <c r="A19" s="90" t="s">
        <v>453</v>
      </c>
      <c r="B19" s="30">
        <v>100000</v>
      </c>
      <c r="C19" s="28">
        <f t="shared" si="0"/>
        <v>0</v>
      </c>
      <c r="D19" s="29"/>
      <c r="E19" s="30">
        <f t="shared" si="1"/>
        <v>0</v>
      </c>
      <c r="F19" s="2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8" customHeight="1">
      <c r="A20" s="90" t="s">
        <v>454</v>
      </c>
      <c r="B20" s="30">
        <v>400000</v>
      </c>
      <c r="C20" s="28">
        <f t="shared" si="0"/>
        <v>400000</v>
      </c>
      <c r="D20" s="29">
        <v>1</v>
      </c>
      <c r="E20" s="30">
        <f t="shared" si="1"/>
        <v>0</v>
      </c>
      <c r="F20" s="2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0">
      <c r="A21" s="91" t="s">
        <v>455</v>
      </c>
      <c r="B21" s="30">
        <v>700000</v>
      </c>
      <c r="C21" s="28">
        <f t="shared" si="0"/>
        <v>489999.99999999994</v>
      </c>
      <c r="D21" s="29">
        <v>0.7</v>
      </c>
      <c r="E21" s="30">
        <f t="shared" si="1"/>
        <v>210000</v>
      </c>
      <c r="F21" s="29">
        <v>0.3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8" customHeight="1">
      <c r="A22" s="90" t="s">
        <v>456</v>
      </c>
      <c r="B22" s="30">
        <v>2300000</v>
      </c>
      <c r="C22" s="28">
        <f t="shared" si="0"/>
        <v>2300000</v>
      </c>
      <c r="D22" s="29">
        <v>1</v>
      </c>
      <c r="E22" s="30">
        <f t="shared" si="1"/>
        <v>0</v>
      </c>
      <c r="F22" s="2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8" customHeight="1">
      <c r="A23" s="90" t="s">
        <v>457</v>
      </c>
      <c r="B23" s="30">
        <v>3000000</v>
      </c>
      <c r="C23" s="28">
        <f t="shared" si="0"/>
        <v>1500000</v>
      </c>
      <c r="D23" s="29">
        <v>0.5</v>
      </c>
      <c r="E23" s="30">
        <f t="shared" si="1"/>
        <v>1500000</v>
      </c>
      <c r="F23" s="29">
        <v>0.5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8" customHeight="1">
      <c r="A24" s="90" t="s">
        <v>458</v>
      </c>
      <c r="B24" s="40">
        <v>250000</v>
      </c>
      <c r="C24" s="28">
        <f t="shared" si="0"/>
        <v>250000</v>
      </c>
      <c r="D24" s="31">
        <v>1</v>
      </c>
      <c r="E24" s="30"/>
      <c r="F24" s="2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8" customHeight="1">
      <c r="A25" s="90" t="s">
        <v>459</v>
      </c>
      <c r="B25" s="90"/>
      <c r="C25" s="28"/>
      <c r="D25" s="32"/>
      <c r="E25" s="30"/>
      <c r="F25" s="2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8" customHeight="1">
      <c r="A26" s="90" t="s">
        <v>460</v>
      </c>
      <c r="B26" s="90"/>
      <c r="C26" s="28"/>
      <c r="D26" s="32"/>
      <c r="E26" s="30"/>
      <c r="F26" s="2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8" customHeight="1">
      <c r="A27" s="33" t="s">
        <v>461</v>
      </c>
      <c r="B27" s="34">
        <f>SUM(B17:B26)</f>
        <v>13750000</v>
      </c>
      <c r="C27" s="33"/>
      <c r="D27" s="33"/>
      <c r="E27" s="33"/>
      <c r="F27" s="35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8" customHeight="1">
      <c r="A28" s="2"/>
      <c r="B28" s="2"/>
      <c r="C28" s="2"/>
      <c r="D28" s="25"/>
      <c r="E28" s="92"/>
      <c r="F28" s="9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8" customHeight="1">
      <c r="A29" s="36" t="s">
        <v>462</v>
      </c>
      <c r="B29" s="37" t="s">
        <v>463</v>
      </c>
      <c r="C29" s="3"/>
      <c r="D29" s="32"/>
      <c r="E29" s="38"/>
      <c r="F29" s="3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8" customHeight="1">
      <c r="A30" s="40" t="s">
        <v>464</v>
      </c>
      <c r="B30" s="30">
        <v>3000000</v>
      </c>
      <c r="C30" s="40"/>
      <c r="D30" s="41"/>
      <c r="E30" s="38"/>
      <c r="F30" s="3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8" customHeight="1">
      <c r="A31" s="40" t="s">
        <v>465</v>
      </c>
      <c r="B31" s="30">
        <v>750000</v>
      </c>
      <c r="C31" s="40"/>
      <c r="D31" s="41"/>
      <c r="E31" s="38"/>
      <c r="F31" s="3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8" customHeight="1">
      <c r="A32" s="40" t="s">
        <v>466</v>
      </c>
      <c r="B32" s="30"/>
      <c r="C32" s="40"/>
      <c r="D32" s="41"/>
      <c r="E32" s="38"/>
      <c r="F32" s="3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>
      <c r="A33" s="40" t="s">
        <v>460</v>
      </c>
      <c r="B33" s="30"/>
      <c r="C33" s="40"/>
      <c r="D33" s="41"/>
      <c r="E33" s="38"/>
      <c r="F33" s="3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>
      <c r="A34" s="40" t="s">
        <v>460</v>
      </c>
      <c r="B34" s="30"/>
      <c r="C34" s="40"/>
      <c r="D34" s="41"/>
      <c r="E34" s="38"/>
      <c r="F34" s="3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>
      <c r="A35" s="33" t="s">
        <v>467</v>
      </c>
      <c r="B35" s="34">
        <f>SUM(B30:B34)</f>
        <v>3750000</v>
      </c>
      <c r="C35" s="33"/>
      <c r="D35" s="33"/>
      <c r="E35" s="33"/>
      <c r="F35" s="3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>
      <c r="B36" s="30"/>
      <c r="E36" s="94"/>
      <c r="F36" s="9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8.75">
      <c r="A37" s="42" t="s">
        <v>468</v>
      </c>
      <c r="B37" s="43">
        <f>+B27-B35</f>
        <v>10000000</v>
      </c>
      <c r="C37" s="44"/>
      <c r="D37" s="45"/>
      <c r="E37" s="46"/>
      <c r="F37" s="4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21" customHeight="1">
      <c r="A38" s="558"/>
      <c r="B38" s="558"/>
      <c r="C38" s="558"/>
      <c r="D38" s="558"/>
      <c r="E38" s="558"/>
      <c r="F38" s="55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>
      <c r="A39" s="2"/>
      <c r="B39" s="2"/>
      <c r="C39" s="2"/>
      <c r="D39" s="2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24">
      <c r="A40" s="2"/>
      <c r="B40" s="2"/>
      <c r="C40" s="2"/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24">
      <c r="A41" s="2"/>
      <c r="B41" s="2"/>
      <c r="C41" s="2"/>
      <c r="D41" s="2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24">
      <c r="A42" s="2"/>
      <c r="B42" s="2"/>
      <c r="C42" s="2"/>
      <c r="D42" s="2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24">
      <c r="A43" s="2"/>
      <c r="B43" s="2"/>
      <c r="C43" s="2"/>
      <c r="D43" s="2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24">
      <c r="A44" s="2"/>
      <c r="B44" s="2"/>
      <c r="C44" s="2"/>
      <c r="D44" s="2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24">
      <c r="A45" s="2"/>
      <c r="B45" s="2"/>
      <c r="C45" s="2"/>
      <c r="D45" s="25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24">
      <c r="A46" s="2"/>
      <c r="B46" s="2"/>
      <c r="C46" s="2"/>
      <c r="D46" s="25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24">
      <c r="A47" s="2"/>
      <c r="B47" s="2"/>
      <c r="C47" s="2"/>
      <c r="D47" s="2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24">
      <c r="A48" s="2"/>
      <c r="B48" s="2"/>
      <c r="C48" s="2"/>
      <c r="D48" s="25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>
      <c r="A49" s="2"/>
      <c r="B49" s="2"/>
      <c r="C49" s="2"/>
      <c r="D49" s="25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>
      <c r="A50" s="2"/>
      <c r="B50" s="2"/>
      <c r="C50" s="2"/>
      <c r="D50" s="25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>
      <c r="A51" s="2"/>
      <c r="B51" s="2"/>
      <c r="C51" s="2"/>
      <c r="D51" s="25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>
      <c r="A52" s="2"/>
      <c r="B52" s="2"/>
      <c r="C52" s="2"/>
      <c r="D52" s="25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>
      <c r="A53" s="2"/>
      <c r="B53" s="2"/>
      <c r="C53" s="2"/>
      <c r="D53" s="25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>
      <c r="A54" s="2"/>
      <c r="B54" s="2"/>
      <c r="C54" s="2"/>
      <c r="D54" s="25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>
      <c r="A55" s="2"/>
      <c r="B55" s="2"/>
      <c r="C55" s="2"/>
      <c r="D55" s="2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>
      <c r="A56" s="2"/>
      <c r="B56" s="2"/>
      <c r="C56" s="2"/>
      <c r="D56" s="25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>
      <c r="A57" s="2"/>
      <c r="B57" s="2"/>
      <c r="C57" s="2"/>
      <c r="D57" s="25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>
      <c r="A58" s="2"/>
      <c r="B58" s="2"/>
      <c r="C58" s="2"/>
      <c r="D58" s="25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>
      <c r="A59" s="2"/>
      <c r="B59" s="2"/>
      <c r="C59" s="2"/>
      <c r="D59" s="25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>
      <c r="A60" s="2"/>
      <c r="B60" s="2"/>
      <c r="C60" s="2"/>
      <c r="D60" s="25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>
      <c r="A61" s="2"/>
      <c r="B61" s="2"/>
      <c r="C61" s="2"/>
      <c r="D61" s="25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>
      <c r="A62" s="2"/>
      <c r="B62" s="2"/>
      <c r="C62" s="2"/>
      <c r="D62" s="25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>
      <c r="A63" s="2"/>
      <c r="B63" s="2"/>
      <c r="C63" s="2"/>
      <c r="D63" s="25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>
      <c r="A64" s="2"/>
      <c r="B64" s="2"/>
      <c r="C64" s="2"/>
      <c r="D64" s="2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>
      <c r="A65" s="2"/>
      <c r="B65" s="2"/>
      <c r="C65" s="2"/>
      <c r="D65" s="25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>
      <c r="A66" s="2"/>
      <c r="B66" s="2"/>
      <c r="C66" s="2"/>
      <c r="D66" s="25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>
      <c r="A67" s="2"/>
      <c r="B67" s="2"/>
      <c r="C67" s="2"/>
      <c r="D67" s="25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>
      <c r="A68" s="2"/>
      <c r="B68" s="2"/>
      <c r="C68" s="2"/>
      <c r="D68" s="2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>
      <c r="A69" s="2"/>
      <c r="B69" s="2"/>
      <c r="C69" s="2"/>
      <c r="D69" s="25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>
      <c r="A70" s="2"/>
      <c r="B70" s="2"/>
      <c r="C70" s="2"/>
      <c r="D70" s="2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>
      <c r="A71" s="2"/>
      <c r="B71" s="2"/>
      <c r="C71" s="2"/>
      <c r="D71" s="25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>
      <c r="A72" s="2"/>
      <c r="B72" s="2"/>
      <c r="C72" s="2"/>
      <c r="D72" s="25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>
      <c r="A73" s="2"/>
      <c r="B73" s="2"/>
      <c r="C73" s="2"/>
      <c r="D73" s="25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8" spans="1:18">
      <c r="D78" s="26"/>
    </row>
  </sheetData>
  <mergeCells count="14">
    <mergeCell ref="A1:F1"/>
    <mergeCell ref="A3:F3"/>
    <mergeCell ref="A4:F4"/>
    <mergeCell ref="A5:F5"/>
    <mergeCell ref="A6:F6"/>
    <mergeCell ref="A38:F38"/>
    <mergeCell ref="A7:F7"/>
    <mergeCell ref="A9:F9"/>
    <mergeCell ref="A8:F8"/>
    <mergeCell ref="A10:F10"/>
    <mergeCell ref="A11:F11"/>
    <mergeCell ref="A12:F12"/>
    <mergeCell ref="A14:F14"/>
    <mergeCell ref="A13:F13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I45"/>
  <sheetViews>
    <sheetView zoomScale="80" zoomScaleNormal="80" workbookViewId="0">
      <selection activeCell="U34" sqref="U34"/>
    </sheetView>
  </sheetViews>
  <sheetFormatPr defaultColWidth="11.42578125" defaultRowHeight="15"/>
  <cols>
    <col min="1" max="1" width="15.7109375" customWidth="1"/>
    <col min="2" max="2" width="20.42578125" customWidth="1"/>
    <col min="3" max="3" width="42.140625" customWidth="1"/>
    <col min="4" max="4" width="39.5703125" customWidth="1"/>
    <col min="5" max="5" width="31.5703125" customWidth="1"/>
    <col min="6" max="6" width="26.85546875" customWidth="1"/>
    <col min="7" max="7" width="26.7109375" customWidth="1"/>
    <col min="8" max="8" width="29" customWidth="1"/>
    <col min="9" max="10" width="22.42578125" customWidth="1"/>
    <col min="11" max="11" width="46.85546875" customWidth="1"/>
    <col min="12" max="12" width="8.28515625" customWidth="1"/>
    <col min="13" max="13" width="23.85546875" customWidth="1"/>
    <col min="14" max="14" width="6.5703125" customWidth="1"/>
    <col min="15" max="15" width="25.85546875" customWidth="1"/>
    <col min="16" max="16" width="19.140625" customWidth="1"/>
    <col min="17" max="17" width="23.7109375" customWidth="1"/>
    <col min="18" max="18" width="27.28515625" customWidth="1"/>
    <col min="19" max="19" width="7.5703125" customWidth="1"/>
    <col min="20" max="20" width="26" customWidth="1"/>
    <col min="21" max="21" width="17.140625" customWidth="1"/>
    <col min="22" max="23" width="16.42578125" customWidth="1"/>
    <col min="24" max="24" width="17.85546875" style="286" customWidth="1"/>
    <col min="25" max="25" width="18.85546875" customWidth="1"/>
    <col min="26" max="26" width="16" customWidth="1"/>
    <col min="27" max="27" width="17" customWidth="1"/>
    <col min="28" max="28" width="16.85546875" customWidth="1"/>
    <col min="29" max="29" width="24.7109375" customWidth="1"/>
    <col min="30" max="30" width="15.7109375" customWidth="1"/>
    <col min="31" max="31" width="19.140625" customWidth="1"/>
    <col min="32" max="32" width="33.42578125" customWidth="1"/>
    <col min="33" max="33" width="17.85546875" bestFit="1" customWidth="1"/>
    <col min="34" max="34" width="20.140625" bestFit="1" customWidth="1"/>
    <col min="35" max="35" width="26.85546875" bestFit="1" customWidth="1"/>
  </cols>
  <sheetData>
    <row r="1" spans="1:34" ht="33.75" customHeight="1"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</row>
    <row r="2" spans="1:34" ht="23.25">
      <c r="A2" s="578" t="s">
        <v>469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80"/>
      <c r="Y2" s="247"/>
      <c r="Z2" s="248"/>
      <c r="AA2" s="248"/>
      <c r="AB2" s="248"/>
      <c r="AC2" s="248"/>
      <c r="AD2" s="248"/>
      <c r="AE2" s="248"/>
    </row>
    <row r="3" spans="1:34" ht="30" customHeight="1">
      <c r="A3" s="577" t="s">
        <v>470</v>
      </c>
      <c r="B3" s="577"/>
      <c r="C3" s="567" t="s">
        <v>471</v>
      </c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9"/>
      <c r="Z3" s="248"/>
      <c r="AA3" s="248"/>
      <c r="AB3" s="248"/>
      <c r="AC3" s="248"/>
      <c r="AD3" s="248"/>
      <c r="AE3" s="248"/>
    </row>
    <row r="4" spans="1:34" ht="31.5" customHeight="1">
      <c r="A4" s="577">
        <v>6</v>
      </c>
      <c r="B4" s="577"/>
      <c r="C4" s="567" t="s">
        <v>472</v>
      </c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9"/>
      <c r="Z4" s="248"/>
      <c r="AA4" s="248"/>
      <c r="AB4" s="248"/>
      <c r="AC4" s="248"/>
      <c r="AD4" s="248"/>
      <c r="AE4" s="248"/>
    </row>
    <row r="5" spans="1:34" ht="128.25" customHeight="1">
      <c r="A5" s="577">
        <v>9</v>
      </c>
      <c r="B5" s="577"/>
      <c r="C5" s="567" t="s">
        <v>473</v>
      </c>
      <c r="D5" s="568"/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568"/>
      <c r="S5" s="568"/>
      <c r="T5" s="568"/>
      <c r="U5" s="568"/>
      <c r="V5" s="568"/>
      <c r="W5" s="568"/>
      <c r="X5" s="568"/>
      <c r="Y5" s="569"/>
      <c r="Z5" s="248"/>
      <c r="AA5" s="248"/>
      <c r="AB5" s="248"/>
      <c r="AC5" s="248"/>
      <c r="AD5" s="248"/>
      <c r="AE5" s="248"/>
    </row>
    <row r="6" spans="1:34" ht="117.75" customHeight="1">
      <c r="A6" s="577">
        <v>10</v>
      </c>
      <c r="B6" s="577"/>
      <c r="C6" s="564" t="s">
        <v>474</v>
      </c>
      <c r="D6" s="565"/>
      <c r="E6" s="565"/>
      <c r="F6" s="565"/>
      <c r="G6" s="565"/>
      <c r="H6" s="565"/>
      <c r="I6" s="565"/>
      <c r="J6" s="565"/>
      <c r="K6" s="565"/>
      <c r="L6" s="565"/>
      <c r="M6" s="565"/>
      <c r="N6" s="565"/>
      <c r="O6" s="565"/>
      <c r="P6" s="565"/>
      <c r="Q6" s="565"/>
      <c r="R6" s="565"/>
      <c r="S6" s="565"/>
      <c r="T6" s="565"/>
      <c r="U6" s="565"/>
      <c r="V6" s="565"/>
      <c r="W6" s="565"/>
      <c r="X6" s="565"/>
      <c r="Y6" s="566"/>
      <c r="Z6" s="248"/>
      <c r="AA6" s="248"/>
      <c r="AB6" s="248"/>
      <c r="AC6" s="248"/>
      <c r="AD6" s="248"/>
      <c r="AE6" s="248"/>
    </row>
    <row r="7" spans="1:34" ht="85.5" customHeight="1">
      <c r="A7" s="577">
        <v>11</v>
      </c>
      <c r="B7" s="577"/>
      <c r="C7" s="567" t="s">
        <v>475</v>
      </c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9"/>
      <c r="Z7" s="248"/>
      <c r="AA7" s="248"/>
      <c r="AB7" s="248"/>
      <c r="AC7" s="248"/>
      <c r="AD7" s="248"/>
      <c r="AE7" s="248"/>
    </row>
    <row r="8" spans="1:34" s="1" customFormat="1" ht="22.5" customHeight="1">
      <c r="A8" s="577">
        <v>12</v>
      </c>
      <c r="B8" s="577"/>
      <c r="C8" s="574" t="s">
        <v>476</v>
      </c>
      <c r="D8" s="575"/>
      <c r="E8" s="575"/>
      <c r="F8" s="575"/>
      <c r="G8" s="575"/>
      <c r="H8" s="575"/>
      <c r="I8" s="575"/>
      <c r="J8" s="575"/>
      <c r="K8" s="575"/>
      <c r="L8" s="575"/>
      <c r="M8" s="575"/>
      <c r="N8" s="575"/>
      <c r="O8" s="575"/>
      <c r="P8" s="575"/>
      <c r="Q8" s="575"/>
      <c r="R8" s="575"/>
      <c r="S8" s="575"/>
      <c r="T8" s="576"/>
      <c r="U8" s="377"/>
      <c r="V8" s="378"/>
      <c r="W8" s="378"/>
      <c r="X8" s="377"/>
      <c r="Y8" s="377"/>
      <c r="Z8" s="249"/>
      <c r="AA8" s="249"/>
      <c r="AB8" s="249"/>
      <c r="AC8" s="249"/>
      <c r="AD8" s="249"/>
      <c r="AE8" s="249"/>
      <c r="AF8" s="79"/>
      <c r="AG8" s="79"/>
      <c r="AH8" s="79"/>
    </row>
    <row r="9" spans="1:34" s="1" customFormat="1" ht="22.5" customHeight="1">
      <c r="A9" s="585" t="s">
        <v>477</v>
      </c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393"/>
      <c r="Q9" s="393"/>
      <c r="R9" s="393"/>
      <c r="S9" s="393"/>
      <c r="T9" s="393"/>
      <c r="U9" s="394"/>
      <c r="V9" s="395"/>
      <c r="W9" s="396"/>
      <c r="X9" s="397"/>
      <c r="Y9" s="397"/>
      <c r="Z9" s="356"/>
      <c r="AA9" s="356"/>
      <c r="AB9" s="356"/>
      <c r="AC9" s="357"/>
      <c r="AD9" s="398"/>
      <c r="AE9" s="398"/>
      <c r="AF9" s="79"/>
      <c r="AG9" s="79"/>
      <c r="AH9" s="79"/>
    </row>
    <row r="10" spans="1:34" ht="39" customHeight="1" thickBot="1">
      <c r="A10" s="603" t="s">
        <v>478</v>
      </c>
      <c r="B10" s="604"/>
      <c r="C10" s="604"/>
      <c r="D10" s="604"/>
      <c r="E10" s="604"/>
      <c r="F10" s="604"/>
      <c r="G10" s="604"/>
      <c r="H10" s="604"/>
      <c r="I10" s="604"/>
      <c r="J10" s="604"/>
      <c r="K10" s="604"/>
      <c r="L10" s="604"/>
      <c r="M10" s="604"/>
      <c r="N10" s="604"/>
      <c r="O10" s="604"/>
      <c r="P10" s="604"/>
      <c r="Q10" s="604"/>
      <c r="R10" s="604"/>
      <c r="S10" s="604"/>
      <c r="T10" s="604"/>
      <c r="U10" s="604"/>
      <c r="V10" s="604"/>
      <c r="W10" s="605"/>
      <c r="X10" s="605"/>
      <c r="Y10" s="605"/>
      <c r="Z10" s="605"/>
      <c r="AA10" s="605"/>
      <c r="AB10" s="605"/>
      <c r="AC10" s="606"/>
      <c r="AD10" s="250"/>
      <c r="AE10" s="250"/>
    </row>
    <row r="11" spans="1:34" ht="30" customHeight="1" thickBot="1">
      <c r="A11" s="379"/>
      <c r="B11" s="573" t="s">
        <v>479</v>
      </c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380"/>
      <c r="X11" s="570" t="s">
        <v>480</v>
      </c>
      <c r="Y11" s="571"/>
      <c r="Z11" s="571"/>
      <c r="AA11" s="571"/>
      <c r="AB11" s="571"/>
      <c r="AC11" s="571"/>
      <c r="AD11" s="571"/>
      <c r="AE11" s="572"/>
    </row>
    <row r="12" spans="1:34" ht="35.25" customHeight="1" thickBot="1">
      <c r="A12" s="611" t="s">
        <v>481</v>
      </c>
      <c r="B12" s="581" t="s">
        <v>307</v>
      </c>
      <c r="C12" s="581" t="s">
        <v>308</v>
      </c>
      <c r="D12" s="583" t="s">
        <v>482</v>
      </c>
      <c r="E12" s="581" t="s">
        <v>310</v>
      </c>
      <c r="F12" s="598" t="s">
        <v>483</v>
      </c>
      <c r="G12" s="599"/>
      <c r="H12" s="599"/>
      <c r="I12" s="598" t="s">
        <v>484</v>
      </c>
      <c r="J12" s="599"/>
      <c r="K12" s="602"/>
      <c r="L12" s="596" t="s">
        <v>485</v>
      </c>
      <c r="M12" s="596"/>
      <c r="N12" s="596"/>
      <c r="O12" s="596"/>
      <c r="P12" s="596"/>
      <c r="Q12" s="596"/>
      <c r="R12" s="597"/>
      <c r="S12" s="593" t="s">
        <v>486</v>
      </c>
      <c r="T12" s="594"/>
      <c r="U12" s="594"/>
      <c r="V12" s="595"/>
      <c r="W12" s="600" t="s">
        <v>487</v>
      </c>
      <c r="X12" s="607" t="s">
        <v>488</v>
      </c>
      <c r="Y12" s="609" t="s">
        <v>489</v>
      </c>
      <c r="Z12" s="570" t="s">
        <v>490</v>
      </c>
      <c r="AA12" s="572"/>
      <c r="AB12" s="570" t="s">
        <v>491</v>
      </c>
      <c r="AC12" s="572"/>
      <c r="AD12" s="570" t="s">
        <v>492</v>
      </c>
      <c r="AE12" s="572"/>
    </row>
    <row r="13" spans="1:34" ht="51" customHeight="1" thickBot="1">
      <c r="A13" s="612"/>
      <c r="B13" s="582"/>
      <c r="C13" s="582"/>
      <c r="D13" s="584"/>
      <c r="E13" s="582"/>
      <c r="F13" s="381" t="s">
        <v>493</v>
      </c>
      <c r="G13" s="382" t="s">
        <v>494</v>
      </c>
      <c r="H13" s="383" t="s">
        <v>495</v>
      </c>
      <c r="I13" s="384" t="s">
        <v>496</v>
      </c>
      <c r="J13" s="385" t="s">
        <v>497</v>
      </c>
      <c r="K13" s="386" t="s">
        <v>498</v>
      </c>
      <c r="L13" s="387" t="s">
        <v>328</v>
      </c>
      <c r="M13" s="388" t="s">
        <v>499</v>
      </c>
      <c r="N13" s="387" t="s">
        <v>328</v>
      </c>
      <c r="O13" s="388" t="s">
        <v>500</v>
      </c>
      <c r="P13" s="387" t="s">
        <v>501</v>
      </c>
      <c r="Q13" s="388" t="s">
        <v>502</v>
      </c>
      <c r="R13" s="387" t="s">
        <v>503</v>
      </c>
      <c r="S13" s="389" t="s">
        <v>504</v>
      </c>
      <c r="T13" s="390" t="s">
        <v>505</v>
      </c>
      <c r="U13" s="391" t="s">
        <v>506</v>
      </c>
      <c r="V13" s="391" t="s">
        <v>507</v>
      </c>
      <c r="W13" s="601"/>
      <c r="X13" s="608"/>
      <c r="Y13" s="610"/>
      <c r="Z13" s="391" t="s">
        <v>337</v>
      </c>
      <c r="AA13" s="391" t="s">
        <v>338</v>
      </c>
      <c r="AB13" s="390" t="s">
        <v>337</v>
      </c>
      <c r="AC13" s="391" t="s">
        <v>338</v>
      </c>
      <c r="AD13" s="389" t="s">
        <v>337</v>
      </c>
      <c r="AE13" s="392" t="s">
        <v>338</v>
      </c>
    </row>
    <row r="14" spans="1:34" s="178" customFormat="1" ht="141.75">
      <c r="A14" s="251" t="s">
        <v>23</v>
      </c>
      <c r="B14" s="252" t="s">
        <v>62</v>
      </c>
      <c r="C14" s="253" t="s">
        <v>63</v>
      </c>
      <c r="D14" s="254" t="s">
        <v>339</v>
      </c>
      <c r="E14" s="255" t="s">
        <v>340</v>
      </c>
      <c r="F14" s="255" t="s">
        <v>343</v>
      </c>
      <c r="G14" s="255" t="s">
        <v>343</v>
      </c>
      <c r="H14" s="255"/>
      <c r="I14" s="375" t="s">
        <v>508</v>
      </c>
      <c r="J14" s="375"/>
      <c r="K14" s="376" t="s">
        <v>509</v>
      </c>
      <c r="L14" s="253"/>
      <c r="M14" s="253"/>
      <c r="N14" s="253">
        <v>1</v>
      </c>
      <c r="O14" s="253" t="s">
        <v>73</v>
      </c>
      <c r="P14" s="253" t="s">
        <v>30</v>
      </c>
      <c r="Q14" s="253">
        <v>650</v>
      </c>
      <c r="R14" s="256">
        <f>Y14</f>
        <v>130000</v>
      </c>
      <c r="S14" s="257"/>
      <c r="T14" s="258" t="s">
        <v>510</v>
      </c>
      <c r="U14" s="259">
        <v>19300</v>
      </c>
      <c r="V14" s="259"/>
      <c r="W14" s="259" t="s">
        <v>511</v>
      </c>
      <c r="X14" s="194">
        <v>50</v>
      </c>
      <c r="Y14" s="195">
        <f>AA14+AC14+AE14</f>
        <v>130000</v>
      </c>
      <c r="Z14" s="260">
        <v>0</v>
      </c>
      <c r="AA14" s="261">
        <v>0</v>
      </c>
      <c r="AB14" s="176">
        <v>30</v>
      </c>
      <c r="AC14" s="177">
        <f>AB14*2600</f>
        <v>78000</v>
      </c>
      <c r="AD14" s="176">
        <v>20</v>
      </c>
      <c r="AE14" s="196">
        <f>AD14*2600</f>
        <v>52000</v>
      </c>
    </row>
    <row r="15" spans="1:34" ht="24.95" customHeight="1">
      <c r="A15" s="248"/>
      <c r="B15" s="262"/>
      <c r="C15" s="53"/>
      <c r="D15" s="53"/>
      <c r="E15" s="53"/>
      <c r="F15" s="263"/>
      <c r="G15" s="263"/>
      <c r="H15" s="26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264"/>
      <c r="T15" s="265"/>
      <c r="U15" s="265"/>
      <c r="V15" s="266"/>
      <c r="W15" s="266"/>
      <c r="X15" s="267"/>
      <c r="Y15" s="268"/>
      <c r="Z15" s="86"/>
      <c r="AA15" s="269"/>
      <c r="AB15" s="87"/>
      <c r="AC15" s="269"/>
      <c r="AD15" s="270"/>
      <c r="AE15" s="271"/>
    </row>
    <row r="16" spans="1:34" ht="24.95" customHeight="1">
      <c r="A16" s="248"/>
      <c r="B16" s="220"/>
      <c r="C16" s="53"/>
      <c r="D16" s="53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272"/>
      <c r="T16" s="265"/>
      <c r="U16" s="265"/>
      <c r="V16" s="266"/>
      <c r="W16" s="266"/>
      <c r="X16" s="267"/>
      <c r="Y16" s="268"/>
      <c r="Z16" s="86"/>
      <c r="AA16" s="269"/>
      <c r="AB16" s="86"/>
      <c r="AC16" s="269"/>
      <c r="AD16" s="86"/>
      <c r="AE16" s="271"/>
    </row>
    <row r="17" spans="1:31" ht="24.95" customHeight="1">
      <c r="A17" s="248"/>
      <c r="B17" s="221"/>
      <c r="C17" s="103"/>
      <c r="D17" s="10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272"/>
      <c r="T17" s="265"/>
      <c r="U17" s="265"/>
      <c r="V17" s="266"/>
      <c r="W17" s="266"/>
      <c r="X17" s="267"/>
      <c r="Y17" s="268"/>
      <c r="Z17" s="86"/>
      <c r="AA17" s="269"/>
      <c r="AB17" s="87"/>
      <c r="AC17" s="269"/>
      <c r="AD17" s="87"/>
      <c r="AE17" s="271"/>
    </row>
    <row r="18" spans="1:31" ht="24.95" customHeight="1">
      <c r="A18" s="248"/>
      <c r="B18" s="220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272"/>
      <c r="T18" s="265"/>
      <c r="U18" s="265"/>
      <c r="V18" s="266"/>
      <c r="W18" s="266"/>
      <c r="X18" s="267"/>
      <c r="Y18" s="268"/>
      <c r="Z18" s="273"/>
      <c r="AA18" s="269"/>
      <c r="AB18" s="87"/>
      <c r="AC18" s="269"/>
      <c r="AD18" s="87"/>
      <c r="AE18" s="271"/>
    </row>
    <row r="19" spans="1:31" ht="24.95" customHeight="1">
      <c r="A19" s="248"/>
      <c r="B19" s="220"/>
      <c r="C19" s="53"/>
      <c r="D19" s="5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272"/>
      <c r="T19" s="265"/>
      <c r="U19" s="265"/>
      <c r="V19" s="266"/>
      <c r="W19" s="266"/>
      <c r="X19" s="267"/>
      <c r="Y19" s="268"/>
      <c r="Z19" s="86"/>
      <c r="AA19" s="269"/>
      <c r="AB19" s="87"/>
      <c r="AC19" s="269"/>
      <c r="AD19" s="87"/>
      <c r="AE19" s="271"/>
    </row>
    <row r="20" spans="1:31" ht="24.95" customHeight="1">
      <c r="A20" s="248"/>
      <c r="B20" s="220"/>
      <c r="C20" s="53"/>
      <c r="D20" s="53"/>
      <c r="E20" s="53"/>
      <c r="F20" s="53"/>
      <c r="G20" s="53"/>
      <c r="H20" s="53"/>
      <c r="I20" s="53"/>
      <c r="J20" s="103"/>
      <c r="K20" s="103"/>
      <c r="L20" s="103"/>
      <c r="M20" s="103"/>
      <c r="N20" s="103"/>
      <c r="O20" s="103"/>
      <c r="P20" s="103"/>
      <c r="Q20" s="103"/>
      <c r="R20" s="103"/>
      <c r="S20" s="272"/>
      <c r="T20" s="265"/>
      <c r="U20" s="265"/>
      <c r="V20" s="266"/>
      <c r="W20" s="266"/>
      <c r="X20" s="267"/>
      <c r="Y20" s="268"/>
      <c r="Z20" s="86"/>
      <c r="AA20" s="269"/>
      <c r="AB20" s="87"/>
      <c r="AC20" s="269"/>
      <c r="AD20" s="273"/>
      <c r="AE20" s="271"/>
    </row>
    <row r="21" spans="1:31" ht="24.95" customHeight="1">
      <c r="A21" s="248"/>
      <c r="B21" s="220"/>
      <c r="C21" s="53"/>
      <c r="D21" s="53"/>
      <c r="E21" s="83"/>
      <c r="F21" s="83"/>
      <c r="G21" s="83"/>
      <c r="H21" s="83"/>
      <c r="I21" s="83"/>
      <c r="J21" s="274"/>
      <c r="K21" s="274"/>
      <c r="L21" s="274"/>
      <c r="M21" s="274"/>
      <c r="N21" s="274"/>
      <c r="O21" s="274"/>
      <c r="P21" s="274"/>
      <c r="Q21" s="274"/>
      <c r="R21" s="274"/>
      <c r="S21" s="272"/>
      <c r="T21" s="265"/>
      <c r="U21" s="265"/>
      <c r="V21" s="266"/>
      <c r="W21" s="266"/>
      <c r="X21" s="267"/>
      <c r="Y21" s="268"/>
      <c r="Z21" s="86"/>
      <c r="AA21" s="269"/>
      <c r="AB21" s="87"/>
      <c r="AC21" s="269"/>
      <c r="AD21" s="270"/>
      <c r="AE21" s="271" t="s">
        <v>379</v>
      </c>
    </row>
    <row r="22" spans="1:31" ht="24.95" customHeight="1">
      <c r="A22" s="248"/>
      <c r="B22" s="220"/>
      <c r="C22" s="53"/>
      <c r="D22" s="5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272"/>
      <c r="T22" s="265"/>
      <c r="U22" s="265"/>
      <c r="V22" s="266"/>
      <c r="W22" s="266"/>
      <c r="X22" s="267"/>
      <c r="Y22" s="268"/>
      <c r="Z22" s="86"/>
      <c r="AA22" s="269"/>
      <c r="AB22" s="87"/>
      <c r="AC22" s="269"/>
      <c r="AD22" s="87"/>
      <c r="AE22" s="271"/>
    </row>
    <row r="23" spans="1:31" ht="24.95" customHeight="1">
      <c r="A23" s="248"/>
      <c r="B23" s="220"/>
      <c r="C23" s="53"/>
      <c r="D23" s="5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272"/>
      <c r="T23" s="265"/>
      <c r="U23" s="265"/>
      <c r="V23" s="266"/>
      <c r="W23" s="266"/>
      <c r="X23" s="267"/>
      <c r="Y23" s="268"/>
      <c r="Z23" s="86"/>
      <c r="AA23" s="269"/>
      <c r="AB23" s="87"/>
      <c r="AC23" s="269"/>
      <c r="AD23" s="87"/>
      <c r="AE23" s="271"/>
    </row>
    <row r="24" spans="1:31" ht="24.95" customHeight="1">
      <c r="A24" s="248"/>
      <c r="B24" s="220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272"/>
      <c r="T24" s="265"/>
      <c r="U24" s="265"/>
      <c r="V24" s="266"/>
      <c r="W24" s="266"/>
      <c r="X24" s="267"/>
      <c r="Y24" s="268"/>
      <c r="Z24" s="86"/>
      <c r="AA24" s="269"/>
      <c r="AB24" s="87"/>
      <c r="AC24" s="269"/>
      <c r="AD24" s="87"/>
      <c r="AE24" s="271"/>
    </row>
    <row r="25" spans="1:31" ht="24.95" customHeight="1">
      <c r="A25" s="248"/>
      <c r="B25" s="220"/>
      <c r="C25" s="53"/>
      <c r="D25" s="53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272"/>
      <c r="T25" s="265"/>
      <c r="U25" s="265"/>
      <c r="V25" s="266"/>
      <c r="W25" s="266"/>
      <c r="X25" s="267"/>
      <c r="Y25" s="275"/>
      <c r="Z25" s="86"/>
      <c r="AA25" s="269"/>
      <c r="AB25" s="86"/>
      <c r="AC25" s="269"/>
      <c r="AD25" s="273"/>
      <c r="AE25" s="271"/>
    </row>
    <row r="26" spans="1:31" ht="24.95" customHeight="1">
      <c r="A26" s="248"/>
      <c r="B26" s="220"/>
      <c r="C26" s="53"/>
      <c r="D26" s="5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272"/>
      <c r="T26" s="265"/>
      <c r="U26" s="265"/>
      <c r="V26" s="266"/>
      <c r="W26" s="266"/>
      <c r="X26" s="267"/>
      <c r="Y26" s="268"/>
      <c r="Z26" s="86"/>
      <c r="AA26" s="269"/>
      <c r="AB26" s="87"/>
      <c r="AC26" s="269"/>
      <c r="AD26" s="273"/>
      <c r="AE26" s="271"/>
    </row>
    <row r="27" spans="1:31" ht="24.95" customHeight="1">
      <c r="A27" s="248"/>
      <c r="B27" s="220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272"/>
      <c r="T27" s="265"/>
      <c r="U27" s="265"/>
      <c r="V27" s="266"/>
      <c r="W27" s="266"/>
      <c r="X27" s="267"/>
      <c r="Y27" s="268"/>
      <c r="Z27" s="273"/>
      <c r="AA27" s="269"/>
      <c r="AB27" s="87"/>
      <c r="AC27" s="269"/>
      <c r="AD27" s="87"/>
      <c r="AE27" s="271"/>
    </row>
    <row r="28" spans="1:31" ht="24.95" customHeight="1">
      <c r="A28" s="248"/>
      <c r="B28" s="220"/>
      <c r="C28" s="53"/>
      <c r="D28" s="53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272"/>
      <c r="T28" s="265"/>
      <c r="U28" s="265"/>
      <c r="V28" s="266"/>
      <c r="W28" s="266"/>
      <c r="X28" s="267"/>
      <c r="Y28" s="268"/>
      <c r="Z28" s="273"/>
      <c r="AA28" s="269"/>
      <c r="AB28" s="273"/>
      <c r="AC28" s="269"/>
      <c r="AD28" s="273"/>
      <c r="AE28" s="271"/>
    </row>
    <row r="29" spans="1:31" ht="24.95" customHeight="1">
      <c r="A29" s="248"/>
      <c r="B29" s="220"/>
      <c r="C29" s="53"/>
      <c r="D29" s="5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272"/>
      <c r="T29" s="265"/>
      <c r="U29" s="265"/>
      <c r="V29" s="266"/>
      <c r="W29" s="266"/>
      <c r="X29" s="267"/>
      <c r="Y29" s="268"/>
      <c r="Z29" s="273"/>
      <c r="AA29" s="269"/>
      <c r="AB29" s="87"/>
      <c r="AC29" s="269"/>
      <c r="AD29" s="87"/>
      <c r="AE29" s="271"/>
    </row>
    <row r="30" spans="1:31" ht="24.95" customHeight="1">
      <c r="A30" s="248"/>
      <c r="B30" s="220"/>
      <c r="C30" s="53"/>
      <c r="D30" s="53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272"/>
      <c r="T30" s="265"/>
      <c r="U30" s="265"/>
      <c r="V30" s="266"/>
      <c r="W30" s="266"/>
      <c r="X30" s="267"/>
      <c r="Y30" s="268"/>
      <c r="Z30" s="86"/>
      <c r="AA30" s="269"/>
      <c r="AB30" s="87"/>
      <c r="AC30" s="269"/>
      <c r="AD30" s="87"/>
      <c r="AE30" s="271"/>
    </row>
    <row r="31" spans="1:31" ht="24.95" customHeight="1">
      <c r="A31" s="248"/>
      <c r="B31" s="220"/>
      <c r="C31" s="53"/>
      <c r="D31" s="5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272"/>
      <c r="T31" s="265"/>
      <c r="U31" s="265"/>
      <c r="V31" s="266"/>
      <c r="W31" s="266"/>
      <c r="X31" s="267"/>
      <c r="Y31" s="268"/>
      <c r="Z31" s="86"/>
      <c r="AA31" s="269"/>
      <c r="AB31" s="86"/>
      <c r="AC31" s="269"/>
      <c r="AD31" s="86"/>
      <c r="AE31" s="271"/>
    </row>
    <row r="32" spans="1:31" ht="24.95" customHeight="1">
      <c r="A32" s="248"/>
      <c r="B32" s="220"/>
      <c r="C32" s="53"/>
      <c r="D32" s="5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272"/>
      <c r="T32" s="265"/>
      <c r="U32" s="265"/>
      <c r="V32" s="266"/>
      <c r="W32" s="266"/>
      <c r="X32" s="267"/>
      <c r="Y32" s="268"/>
      <c r="Z32" s="86"/>
      <c r="AA32" s="269"/>
      <c r="AB32" s="86"/>
      <c r="AC32" s="269"/>
      <c r="AD32" s="86"/>
      <c r="AE32" s="271"/>
    </row>
    <row r="33" spans="1:35" ht="24.95" customHeight="1" thickBot="1">
      <c r="A33" s="248"/>
      <c r="B33" s="276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277"/>
      <c r="T33" s="278"/>
      <c r="U33" s="278"/>
      <c r="V33" s="279"/>
      <c r="W33" s="279"/>
      <c r="X33" s="280"/>
      <c r="Y33" s="281"/>
      <c r="Z33" s="282"/>
      <c r="AA33" s="283"/>
      <c r="AB33" s="198"/>
      <c r="AC33" s="283"/>
      <c r="AD33" s="282"/>
      <c r="AE33" s="284"/>
    </row>
    <row r="34" spans="1:35" s="179" customFormat="1" ht="35.25" customHeight="1" thickBot="1">
      <c r="A34" s="285"/>
      <c r="B34" s="587" t="s">
        <v>512</v>
      </c>
      <c r="C34" s="587"/>
      <c r="D34" s="587"/>
      <c r="E34" s="587"/>
      <c r="F34" s="587"/>
      <c r="G34" s="587"/>
      <c r="H34" s="587"/>
      <c r="I34" s="587"/>
      <c r="J34" s="587"/>
      <c r="K34" s="588"/>
      <c r="L34" s="182">
        <v>1</v>
      </c>
      <c r="M34" s="182" t="s">
        <v>352</v>
      </c>
      <c r="N34" s="182"/>
      <c r="O34" s="182" t="s">
        <v>513</v>
      </c>
      <c r="P34" s="182" t="s">
        <v>353</v>
      </c>
      <c r="Q34" s="182">
        <f>X34</f>
        <v>12</v>
      </c>
      <c r="R34" s="183">
        <f>Y34</f>
        <v>300000</v>
      </c>
      <c r="S34" s="184"/>
      <c r="T34" s="185" t="s">
        <v>354</v>
      </c>
      <c r="U34" s="186" t="s">
        <v>513</v>
      </c>
      <c r="V34" s="187" t="s">
        <v>514</v>
      </c>
      <c r="W34" s="187"/>
      <c r="X34" s="188">
        <f>Z34+AB34+AD34</f>
        <v>12</v>
      </c>
      <c r="Y34" s="189">
        <f>AA34+AC34+AE34</f>
        <v>300000</v>
      </c>
      <c r="Z34" s="190">
        <v>2</v>
      </c>
      <c r="AA34" s="191">
        <f>Z34*25000</f>
        <v>50000</v>
      </c>
      <c r="AB34" s="190">
        <v>4</v>
      </c>
      <c r="AC34" s="192">
        <f>AB34*25000</f>
        <v>100000</v>
      </c>
      <c r="AD34" s="190">
        <v>6</v>
      </c>
      <c r="AE34" s="193">
        <f>AD34*25000</f>
        <v>150000</v>
      </c>
    </row>
    <row r="35" spans="1:35" ht="30.75" customHeight="1" thickBot="1">
      <c r="D35" s="1"/>
      <c r="E35" s="411"/>
      <c r="F35" s="411"/>
      <c r="G35" s="411"/>
      <c r="O35" s="589" t="s">
        <v>515</v>
      </c>
      <c r="P35" s="590"/>
      <c r="Q35" s="590"/>
      <c r="R35" s="180">
        <f>SUM(R14:R34)</f>
        <v>430000</v>
      </c>
      <c r="T35" s="591" t="s">
        <v>516</v>
      </c>
      <c r="U35" s="592"/>
      <c r="V35" s="592"/>
      <c r="W35" s="592"/>
      <c r="X35" s="592"/>
      <c r="Y35" s="181">
        <f>SUM(Y14:Y34)</f>
        <v>430000</v>
      </c>
    </row>
    <row r="40" spans="1:35">
      <c r="R40" s="13"/>
      <c r="S40" s="13"/>
      <c r="X40"/>
      <c r="AC40" s="287"/>
      <c r="AD40" s="286"/>
      <c r="AE40" s="287"/>
      <c r="AG40" s="287"/>
      <c r="AH40" s="288"/>
      <c r="AI40" s="287"/>
    </row>
    <row r="41" spans="1:35">
      <c r="R41" s="13"/>
      <c r="S41" s="13"/>
      <c r="X41"/>
      <c r="AC41" s="287"/>
      <c r="AD41" s="286"/>
      <c r="AE41" s="287"/>
      <c r="AG41" s="287"/>
      <c r="AH41" s="288"/>
      <c r="AI41" s="287"/>
    </row>
    <row r="42" spans="1:35">
      <c r="R42" s="13"/>
      <c r="S42" s="13"/>
      <c r="X42"/>
      <c r="AC42" s="287"/>
      <c r="AD42" s="286"/>
      <c r="AE42" s="287"/>
      <c r="AG42" s="287"/>
      <c r="AH42" s="288"/>
      <c r="AI42" s="287"/>
    </row>
    <row r="43" spans="1:35">
      <c r="R43" s="13"/>
      <c r="S43" s="13"/>
      <c r="X43"/>
      <c r="AC43" s="287"/>
      <c r="AD43" s="286"/>
      <c r="AE43" s="287"/>
      <c r="AG43" s="287"/>
      <c r="AH43" s="288"/>
      <c r="AI43" s="287"/>
    </row>
    <row r="44" spans="1:35">
      <c r="R44" s="13"/>
      <c r="S44" s="13"/>
      <c r="X44"/>
      <c r="AC44" s="287"/>
      <c r="AD44" s="286"/>
      <c r="AE44" s="287"/>
      <c r="AG44" s="287"/>
      <c r="AH44" s="288"/>
      <c r="AI44" s="287"/>
    </row>
    <row r="45" spans="1:35">
      <c r="R45" s="13"/>
      <c r="S45" s="13"/>
      <c r="X45"/>
      <c r="AC45" s="287"/>
      <c r="AD45" s="286"/>
      <c r="AE45" s="287"/>
      <c r="AG45" s="287"/>
      <c r="AH45" s="288"/>
      <c r="AI45" s="287"/>
    </row>
  </sheetData>
  <mergeCells count="36">
    <mergeCell ref="A9:O9"/>
    <mergeCell ref="B34:K34"/>
    <mergeCell ref="O35:Q35"/>
    <mergeCell ref="T35:X35"/>
    <mergeCell ref="Z12:AA12"/>
    <mergeCell ref="S12:V12"/>
    <mergeCell ref="L12:R12"/>
    <mergeCell ref="F12:H12"/>
    <mergeCell ref="W12:W13"/>
    <mergeCell ref="I12:K12"/>
    <mergeCell ref="A10:AC10"/>
    <mergeCell ref="X12:X13"/>
    <mergeCell ref="Y12:Y13"/>
    <mergeCell ref="AB12:AC12"/>
    <mergeCell ref="A12:A13"/>
    <mergeCell ref="AD12:AE12"/>
    <mergeCell ref="B12:B13"/>
    <mergeCell ref="C12:C13"/>
    <mergeCell ref="D12:D13"/>
    <mergeCell ref="E12:E13"/>
    <mergeCell ref="B1:Y1"/>
    <mergeCell ref="C6:Y6"/>
    <mergeCell ref="C7:Y7"/>
    <mergeCell ref="X11:AE11"/>
    <mergeCell ref="B11:V11"/>
    <mergeCell ref="C8:T8"/>
    <mergeCell ref="C5:Y5"/>
    <mergeCell ref="C4:Y4"/>
    <mergeCell ref="C3:Y3"/>
    <mergeCell ref="A3:B3"/>
    <mergeCell ref="A4:B4"/>
    <mergeCell ref="A5:B5"/>
    <mergeCell ref="A6:B6"/>
    <mergeCell ref="A7:B7"/>
    <mergeCell ref="A8:B8"/>
    <mergeCell ref="A2:X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Q22"/>
  <sheetViews>
    <sheetView topLeftCell="A4" zoomScale="85" zoomScaleNormal="85" workbookViewId="0">
      <selection activeCell="J30" sqref="J30"/>
    </sheetView>
  </sheetViews>
  <sheetFormatPr defaultColWidth="11.42578125" defaultRowHeight="15"/>
  <cols>
    <col min="1" max="1" width="1.5703125" customWidth="1"/>
    <col min="2" max="2" width="33.42578125" customWidth="1"/>
    <col min="3" max="3" width="42.7109375" customWidth="1"/>
    <col min="4" max="4" width="21" customWidth="1"/>
    <col min="5" max="8" width="8.5703125" customWidth="1"/>
    <col min="9" max="9" width="33.42578125" customWidth="1"/>
  </cols>
  <sheetData>
    <row r="1" spans="2:17" ht="48.75" customHeight="1">
      <c r="B1" s="119" t="s">
        <v>517</v>
      </c>
      <c r="C1" s="119"/>
      <c r="D1" s="119"/>
      <c r="E1" s="119"/>
      <c r="F1" s="119"/>
      <c r="G1" s="119"/>
      <c r="H1" s="119"/>
      <c r="I1" s="119"/>
    </row>
    <row r="3" spans="2:17" ht="44.25" customHeight="1">
      <c r="B3" s="75" t="s">
        <v>518</v>
      </c>
      <c r="C3" s="616" t="s">
        <v>519</v>
      </c>
      <c r="D3" s="617"/>
      <c r="E3" s="617"/>
      <c r="F3" s="617"/>
      <c r="G3" s="617"/>
      <c r="H3" s="617"/>
      <c r="I3" s="618"/>
    </row>
    <row r="4" spans="2:17" ht="125.25" customHeight="1">
      <c r="B4" s="76" t="s">
        <v>520</v>
      </c>
      <c r="C4" s="619" t="s">
        <v>521</v>
      </c>
      <c r="D4" s="619"/>
      <c r="E4" s="619"/>
      <c r="F4" s="619"/>
      <c r="G4" s="619"/>
      <c r="H4" s="619"/>
      <c r="I4" s="619"/>
    </row>
    <row r="6" spans="2:17" ht="18.75">
      <c r="B6" s="96" t="s">
        <v>303</v>
      </c>
      <c r="C6" s="96"/>
      <c r="D6" s="96"/>
      <c r="E6" s="96"/>
      <c r="F6" s="96"/>
      <c r="G6" s="96"/>
    </row>
    <row r="8" spans="2:17" ht="33.75" customHeight="1">
      <c r="B8" s="620" t="s">
        <v>522</v>
      </c>
      <c r="C8" s="621"/>
      <c r="D8" s="621"/>
      <c r="E8" s="621"/>
      <c r="F8" s="621"/>
      <c r="G8" s="621"/>
      <c r="H8" s="621"/>
      <c r="I8" s="622"/>
    </row>
    <row r="9" spans="2:17" ht="27.75" customHeight="1">
      <c r="B9" s="623" t="s">
        <v>523</v>
      </c>
      <c r="C9" s="624"/>
      <c r="D9" s="624"/>
      <c r="E9" s="624"/>
      <c r="F9" s="624"/>
      <c r="G9" s="624"/>
      <c r="H9" s="624"/>
      <c r="I9" s="625"/>
    </row>
    <row r="10" spans="2:17" ht="19.5" customHeight="1">
      <c r="B10" s="614" t="s">
        <v>524</v>
      </c>
      <c r="C10" s="614"/>
      <c r="D10" s="615" t="s">
        <v>525</v>
      </c>
      <c r="E10" s="615"/>
      <c r="F10" s="615"/>
      <c r="G10" s="615"/>
      <c r="H10" s="615"/>
      <c r="I10" s="615"/>
    </row>
    <row r="11" spans="2:17" ht="31.5">
      <c r="B11" s="102" t="s">
        <v>526</v>
      </c>
      <c r="C11" s="102" t="s">
        <v>527</v>
      </c>
      <c r="D11" s="81" t="s">
        <v>526</v>
      </c>
      <c r="E11" s="81" t="s">
        <v>528</v>
      </c>
      <c r="F11" s="81" t="s">
        <v>529</v>
      </c>
      <c r="G11" s="81" t="s">
        <v>530</v>
      </c>
      <c r="H11" s="81" t="s">
        <v>531</v>
      </c>
      <c r="I11" s="81" t="s">
        <v>527</v>
      </c>
    </row>
    <row r="12" spans="2:17" ht="103.5" customHeight="1">
      <c r="B12" s="97" t="s">
        <v>532</v>
      </c>
      <c r="C12" s="106"/>
      <c r="D12" s="108" t="s">
        <v>533</v>
      </c>
      <c r="E12" s="98"/>
      <c r="F12" s="98"/>
      <c r="G12" s="98"/>
      <c r="H12" s="98"/>
      <c r="I12" s="99"/>
    </row>
    <row r="13" spans="2:17" ht="75.75" customHeight="1">
      <c r="B13" s="100" t="s">
        <v>534</v>
      </c>
      <c r="C13" s="100"/>
      <c r="D13" s="99" t="s">
        <v>535</v>
      </c>
      <c r="E13" s="98"/>
      <c r="F13" s="98"/>
      <c r="G13" s="98"/>
      <c r="H13" s="98"/>
      <c r="I13" s="99"/>
    </row>
    <row r="14" spans="2:17" ht="85.5" customHeight="1">
      <c r="B14" s="97" t="s">
        <v>536</v>
      </c>
      <c r="C14" s="107"/>
      <c r="D14" s="99" t="s">
        <v>537</v>
      </c>
      <c r="E14" s="98"/>
      <c r="F14" s="98"/>
      <c r="G14" s="98"/>
      <c r="H14" s="98"/>
      <c r="I14" s="99"/>
    </row>
    <row r="15" spans="2:17" ht="96" customHeight="1">
      <c r="B15" s="97" t="s">
        <v>538</v>
      </c>
      <c r="C15" s="107"/>
      <c r="D15" s="99" t="s">
        <v>539</v>
      </c>
      <c r="E15" s="98"/>
      <c r="F15" s="98"/>
      <c r="G15" s="98"/>
      <c r="H15" s="98"/>
      <c r="I15" s="99"/>
      <c r="K15" s="1"/>
      <c r="L15" s="1"/>
      <c r="M15" s="1"/>
      <c r="N15" s="1"/>
      <c r="O15" s="1"/>
      <c r="P15" s="1"/>
      <c r="Q15" s="1"/>
    </row>
    <row r="16" spans="2:17" ht="84" customHeight="1">
      <c r="B16" s="97" t="s">
        <v>540</v>
      </c>
      <c r="C16" s="101"/>
      <c r="D16" s="99" t="s">
        <v>541</v>
      </c>
      <c r="E16" s="98"/>
      <c r="F16" s="98"/>
      <c r="G16" s="98"/>
      <c r="H16" s="98"/>
      <c r="I16" s="99"/>
      <c r="K16" s="1"/>
      <c r="L16" s="613"/>
      <c r="M16" s="613"/>
      <c r="N16" s="613"/>
      <c r="O16" s="613"/>
      <c r="P16" s="1"/>
      <c r="Q16" s="1"/>
    </row>
    <row r="17" spans="2:17">
      <c r="K17" s="1"/>
      <c r="L17" s="1"/>
      <c r="M17" s="1"/>
      <c r="N17" s="1"/>
      <c r="O17" s="1"/>
      <c r="P17" s="1"/>
      <c r="Q17" s="1"/>
    </row>
    <row r="18" spans="2:17">
      <c r="B18" s="354" t="s">
        <v>542</v>
      </c>
      <c r="K18" s="1"/>
      <c r="L18" s="1"/>
      <c r="M18" s="1"/>
      <c r="N18" s="1"/>
      <c r="O18" s="1"/>
      <c r="P18" s="1"/>
      <c r="Q18" s="1"/>
    </row>
    <row r="19" spans="2:17">
      <c r="K19" s="1"/>
      <c r="L19" s="1"/>
      <c r="M19" s="1"/>
      <c r="N19" s="1"/>
      <c r="O19" s="1"/>
      <c r="P19" s="1"/>
      <c r="Q19" s="1"/>
    </row>
    <row r="20" spans="2:17">
      <c r="K20" s="1"/>
      <c r="L20" s="1"/>
      <c r="M20" s="1"/>
      <c r="N20" s="1"/>
      <c r="O20" s="1"/>
      <c r="P20" s="1"/>
      <c r="Q20" s="1"/>
    </row>
    <row r="21" spans="2:17">
      <c r="K21" s="1"/>
      <c r="L21" s="1"/>
      <c r="M21" s="1"/>
      <c r="N21" s="1"/>
      <c r="O21" s="1"/>
      <c r="P21" s="1"/>
      <c r="Q21" s="1"/>
    </row>
    <row r="22" spans="2:17">
      <c r="K22" s="1"/>
      <c r="L22" s="1"/>
      <c r="M22" s="1"/>
      <c r="N22" s="1"/>
      <c r="O22" s="1"/>
      <c r="P22" s="1"/>
      <c r="Q22" s="1"/>
    </row>
  </sheetData>
  <mergeCells count="7">
    <mergeCell ref="L16:O16"/>
    <mergeCell ref="B10:C10"/>
    <mergeCell ref="D10:I10"/>
    <mergeCell ref="C3:I3"/>
    <mergeCell ref="C4:I4"/>
    <mergeCell ref="B8:I8"/>
    <mergeCell ref="B9:I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 Miosoti Cifuentes Soto</dc:creator>
  <cp:keywords>Metodología</cp:keywords>
  <dc:description/>
  <cp:lastModifiedBy>Usuario invitado</cp:lastModifiedBy>
  <cp:revision/>
  <dcterms:created xsi:type="dcterms:W3CDTF">2016-03-03T12:26:08Z</dcterms:created>
  <dcterms:modified xsi:type="dcterms:W3CDTF">2022-08-12T17:56:18Z</dcterms:modified>
  <cp:category/>
  <cp:contentStatus/>
</cp:coreProperties>
</file>